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te\SHV\SG2A\VIS-Umgestaltung Ordnerstruktur\Formulare\Tagesstätte\Warten auf Freigabe\"/>
    </mc:Choice>
  </mc:AlternateContent>
  <workbookProtection workbookAlgorithmName="SHA-512" workbookHashValue="sirgtTPTP0Nca1OO9JETiTxFRooGSb+WOLk2yDSnvvrv0GV8nylKTm8ST0tPcAHo9EaUtlkNnxtNvHBgcrJdFQ==" workbookSaltValue="OTxeyVRgk1ifBpibp8F54A==" workbookSpinCount="100000" lockStructure="1"/>
  <bookViews>
    <workbookView xWindow="0" yWindow="0" windowWidth="17610" windowHeight="8625" tabRatio="798"/>
  </bookViews>
  <sheets>
    <sheet name="Abrechnung" sheetId="3" r:id="rId1"/>
    <sheet name="I. Anlage Fahrtkostenabr." sheetId="6" r:id="rId2"/>
    <sheet name="II. Anlage Fahrtkostenabr." sheetId="7" r:id="rId3"/>
    <sheet name="III. Anlage Fahrtkostenabr." sheetId="8" r:id="rId4"/>
    <sheet name="Nachberechnung Anlage Fahrtk." sheetId="10" r:id="rId5"/>
    <sheet name="Tabelle2" sheetId="2" state="hidden" r:id="rId6"/>
  </sheets>
  <definedNames>
    <definedName name="_xlnm.Print_Area" localSheetId="0">Abrechnung!$A$1:$G$53</definedName>
    <definedName name="_xlnm.Print_Area" localSheetId="4">'Nachberechnung Anlage Fahrtk.'!$A$1:$K$300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0" i="10" l="1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8" i="10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A8" i="10" l="1"/>
  <c r="A10" i="10"/>
  <c r="A11" i="10"/>
  <c r="A12" i="10"/>
  <c r="A13" i="10"/>
  <c r="A97" i="10"/>
  <c r="J11" i="7" l="1"/>
  <c r="J15" i="6"/>
  <c r="G15" i="6" s="1"/>
  <c r="J16" i="6"/>
  <c r="J17" i="6"/>
  <c r="J18" i="6"/>
  <c r="G18" i="6" s="1"/>
  <c r="J19" i="6"/>
  <c r="J20" i="6"/>
  <c r="J21" i="6"/>
  <c r="G21" i="6" s="1"/>
  <c r="J22" i="6"/>
  <c r="J23" i="6"/>
  <c r="G23" i="6" s="1"/>
  <c r="J24" i="6"/>
  <c r="J25" i="6"/>
  <c r="J26" i="6"/>
  <c r="G26" i="6" s="1"/>
  <c r="J27" i="6"/>
  <c r="J28" i="6"/>
  <c r="J29" i="6"/>
  <c r="G29" i="6" s="1"/>
  <c r="J30" i="6"/>
  <c r="J31" i="6"/>
  <c r="G31" i="6" s="1"/>
  <c r="J32" i="6"/>
  <c r="J33" i="6"/>
  <c r="J34" i="6"/>
  <c r="G34" i="6" s="1"/>
  <c r="J35" i="6"/>
  <c r="J36" i="6"/>
  <c r="J37" i="6"/>
  <c r="G37" i="6" s="1"/>
  <c r="J38" i="6"/>
  <c r="J39" i="6"/>
  <c r="G39" i="6" s="1"/>
  <c r="J40" i="6"/>
  <c r="J41" i="6"/>
  <c r="J42" i="6"/>
  <c r="G42" i="6" s="1"/>
  <c r="J43" i="6"/>
  <c r="J44" i="6"/>
  <c r="J45" i="6"/>
  <c r="G45" i="6" s="1"/>
  <c r="J46" i="6"/>
  <c r="J47" i="6"/>
  <c r="G47" i="6" s="1"/>
  <c r="J48" i="6"/>
  <c r="J49" i="6"/>
  <c r="J50" i="6"/>
  <c r="G50" i="6" s="1"/>
  <c r="J51" i="6"/>
  <c r="J52" i="6"/>
  <c r="J53" i="6"/>
  <c r="G53" i="6" s="1"/>
  <c r="J54" i="6"/>
  <c r="J55" i="6"/>
  <c r="G55" i="6" s="1"/>
  <c r="J56" i="6"/>
  <c r="J57" i="6"/>
  <c r="J58" i="6"/>
  <c r="G58" i="6" s="1"/>
  <c r="J59" i="6"/>
  <c r="J60" i="6"/>
  <c r="J61" i="6"/>
  <c r="G61" i="6" s="1"/>
  <c r="J62" i="6"/>
  <c r="J63" i="6"/>
  <c r="G63" i="6" s="1"/>
  <c r="J64" i="6"/>
  <c r="J65" i="6"/>
  <c r="J66" i="6"/>
  <c r="G66" i="6" s="1"/>
  <c r="J67" i="6"/>
  <c r="J68" i="6"/>
  <c r="J69" i="6"/>
  <c r="G69" i="6" s="1"/>
  <c r="J70" i="6"/>
  <c r="J71" i="6"/>
  <c r="G71" i="6" s="1"/>
  <c r="J72" i="6"/>
  <c r="J73" i="6"/>
  <c r="J74" i="6"/>
  <c r="G74" i="6" s="1"/>
  <c r="J75" i="6"/>
  <c r="J76" i="6"/>
  <c r="J77" i="6"/>
  <c r="G77" i="6" s="1"/>
  <c r="J78" i="6"/>
  <c r="J79" i="6"/>
  <c r="G79" i="6" s="1"/>
  <c r="J80" i="6"/>
  <c r="J81" i="6"/>
  <c r="J82" i="6"/>
  <c r="G82" i="6" s="1"/>
  <c r="J83" i="6"/>
  <c r="J84" i="6"/>
  <c r="J85" i="6"/>
  <c r="G85" i="6" s="1"/>
  <c r="J86" i="6"/>
  <c r="J87" i="6"/>
  <c r="G87" i="6" s="1"/>
  <c r="J88" i="6"/>
  <c r="J89" i="6"/>
  <c r="J90" i="6"/>
  <c r="G90" i="6" s="1"/>
  <c r="J91" i="6"/>
  <c r="J92" i="6"/>
  <c r="J93" i="6"/>
  <c r="G93" i="6" s="1"/>
  <c r="J94" i="6"/>
  <c r="J95" i="6"/>
  <c r="G95" i="6" s="1"/>
  <c r="J96" i="6"/>
  <c r="J97" i="6"/>
  <c r="J98" i="6"/>
  <c r="G98" i="6" s="1"/>
  <c r="J99" i="6"/>
  <c r="J100" i="6"/>
  <c r="J101" i="6"/>
  <c r="G101" i="6" s="1"/>
  <c r="J102" i="6"/>
  <c r="J103" i="6"/>
  <c r="G103" i="6" s="1"/>
  <c r="J104" i="6"/>
  <c r="J105" i="6"/>
  <c r="J106" i="6"/>
  <c r="G106" i="6" s="1"/>
  <c r="J107" i="6"/>
  <c r="J108" i="6"/>
  <c r="J109" i="6"/>
  <c r="G109" i="6" s="1"/>
  <c r="J110" i="6"/>
  <c r="J111" i="6"/>
  <c r="G111" i="6" s="1"/>
  <c r="J112" i="6"/>
  <c r="J113" i="6"/>
  <c r="J114" i="6"/>
  <c r="G114" i="6" s="1"/>
  <c r="J115" i="6"/>
  <c r="J116" i="6"/>
  <c r="J117" i="6"/>
  <c r="G117" i="6" s="1"/>
  <c r="J118" i="6"/>
  <c r="J119" i="6"/>
  <c r="G119" i="6" s="1"/>
  <c r="J120" i="6"/>
  <c r="J121" i="6"/>
  <c r="J122" i="6"/>
  <c r="G122" i="6" s="1"/>
  <c r="J123" i="6"/>
  <c r="J124" i="6"/>
  <c r="J125" i="6"/>
  <c r="G125" i="6" s="1"/>
  <c r="J126" i="6"/>
  <c r="J127" i="6"/>
  <c r="G127" i="6" s="1"/>
  <c r="J128" i="6"/>
  <c r="J129" i="6"/>
  <c r="J130" i="6"/>
  <c r="G130" i="6" s="1"/>
  <c r="J131" i="6"/>
  <c r="J132" i="6"/>
  <c r="J133" i="6"/>
  <c r="G133" i="6" s="1"/>
  <c r="J134" i="6"/>
  <c r="J135" i="6"/>
  <c r="G135" i="6" s="1"/>
  <c r="J136" i="6"/>
  <c r="J137" i="6"/>
  <c r="J138" i="6"/>
  <c r="G138" i="6" s="1"/>
  <c r="J139" i="6"/>
  <c r="J140" i="6"/>
  <c r="J141" i="6"/>
  <c r="G141" i="6" s="1"/>
  <c r="J142" i="6"/>
  <c r="J143" i="6"/>
  <c r="G143" i="6" s="1"/>
  <c r="J144" i="6"/>
  <c r="J145" i="6"/>
  <c r="J146" i="6"/>
  <c r="G146" i="6" s="1"/>
  <c r="J147" i="6"/>
  <c r="J148" i="6"/>
  <c r="J149" i="6"/>
  <c r="G149" i="6" s="1"/>
  <c r="J150" i="6"/>
  <c r="J151" i="6"/>
  <c r="G151" i="6" s="1"/>
  <c r="J152" i="6"/>
  <c r="J153" i="6"/>
  <c r="J154" i="6"/>
  <c r="G154" i="6" s="1"/>
  <c r="J155" i="6"/>
  <c r="J156" i="6"/>
  <c r="J157" i="6"/>
  <c r="G157" i="6" s="1"/>
  <c r="J158" i="6"/>
  <c r="J159" i="6"/>
  <c r="G159" i="6" s="1"/>
  <c r="J160" i="6"/>
  <c r="J161" i="6"/>
  <c r="J162" i="6"/>
  <c r="G162" i="6" s="1"/>
  <c r="J163" i="6"/>
  <c r="J164" i="6"/>
  <c r="J165" i="6"/>
  <c r="G165" i="6" s="1"/>
  <c r="J166" i="6"/>
  <c r="J167" i="6"/>
  <c r="G167" i="6" s="1"/>
  <c r="J168" i="6"/>
  <c r="J169" i="6"/>
  <c r="J170" i="6"/>
  <c r="G170" i="6" s="1"/>
  <c r="J171" i="6"/>
  <c r="J172" i="6"/>
  <c r="J173" i="6"/>
  <c r="G173" i="6" s="1"/>
  <c r="J174" i="6"/>
  <c r="J175" i="6"/>
  <c r="G175" i="6" s="1"/>
  <c r="J176" i="6"/>
  <c r="J177" i="6"/>
  <c r="J178" i="6"/>
  <c r="G178" i="6" s="1"/>
  <c r="J179" i="6"/>
  <c r="J180" i="6"/>
  <c r="J181" i="6"/>
  <c r="G181" i="6" s="1"/>
  <c r="J182" i="6"/>
  <c r="J183" i="6"/>
  <c r="G183" i="6" s="1"/>
  <c r="J184" i="6"/>
  <c r="J185" i="6"/>
  <c r="J186" i="6"/>
  <c r="G186" i="6" s="1"/>
  <c r="J187" i="6"/>
  <c r="J188" i="6"/>
  <c r="J189" i="6"/>
  <c r="G189" i="6" s="1"/>
  <c r="J190" i="6"/>
  <c r="J191" i="6"/>
  <c r="G191" i="6" s="1"/>
  <c r="J192" i="6"/>
  <c r="J193" i="6"/>
  <c r="J194" i="6"/>
  <c r="G194" i="6" s="1"/>
  <c r="J195" i="6"/>
  <c r="J196" i="6"/>
  <c r="J197" i="6"/>
  <c r="G197" i="6" s="1"/>
  <c r="J198" i="6"/>
  <c r="J199" i="6"/>
  <c r="G199" i="6" s="1"/>
  <c r="J200" i="6"/>
  <c r="J201" i="6"/>
  <c r="J202" i="6"/>
  <c r="G202" i="6" s="1"/>
  <c r="J203" i="6"/>
  <c r="J204" i="6"/>
  <c r="J205" i="6"/>
  <c r="G205" i="6" s="1"/>
  <c r="J206" i="6"/>
  <c r="J207" i="6"/>
  <c r="G207" i="6" s="1"/>
  <c r="J208" i="6"/>
  <c r="J209" i="6"/>
  <c r="J210" i="6"/>
  <c r="G210" i="6" s="1"/>
  <c r="J211" i="6"/>
  <c r="J212" i="6"/>
  <c r="J213" i="6"/>
  <c r="G213" i="6" s="1"/>
  <c r="J214" i="6"/>
  <c r="J215" i="6"/>
  <c r="G215" i="6" s="1"/>
  <c r="J216" i="6"/>
  <c r="J217" i="6"/>
  <c r="J218" i="6"/>
  <c r="G218" i="6" s="1"/>
  <c r="J219" i="6"/>
  <c r="J220" i="6"/>
  <c r="J221" i="6"/>
  <c r="G221" i="6" s="1"/>
  <c r="J222" i="6"/>
  <c r="J223" i="6"/>
  <c r="G223" i="6" s="1"/>
  <c r="J224" i="6"/>
  <c r="J225" i="6"/>
  <c r="J226" i="6"/>
  <c r="G226" i="6" s="1"/>
  <c r="J227" i="6"/>
  <c r="J228" i="6"/>
  <c r="J229" i="6"/>
  <c r="G229" i="6" s="1"/>
  <c r="J230" i="6"/>
  <c r="J231" i="6"/>
  <c r="G231" i="6" s="1"/>
  <c r="J232" i="6"/>
  <c r="J233" i="6"/>
  <c r="J234" i="6"/>
  <c r="G234" i="6" s="1"/>
  <c r="J235" i="6"/>
  <c r="J236" i="6"/>
  <c r="J237" i="6"/>
  <c r="G237" i="6" s="1"/>
  <c r="J238" i="6"/>
  <c r="J239" i="6"/>
  <c r="G239" i="6" s="1"/>
  <c r="J240" i="6"/>
  <c r="J241" i="6"/>
  <c r="J242" i="6"/>
  <c r="G242" i="6" s="1"/>
  <c r="J243" i="6"/>
  <c r="J244" i="6"/>
  <c r="J245" i="6"/>
  <c r="G245" i="6" s="1"/>
  <c r="J246" i="6"/>
  <c r="J247" i="6"/>
  <c r="G247" i="6" s="1"/>
  <c r="J248" i="6"/>
  <c r="J249" i="6"/>
  <c r="J250" i="6"/>
  <c r="G250" i="6" s="1"/>
  <c r="J251" i="6"/>
  <c r="J252" i="6"/>
  <c r="J253" i="6"/>
  <c r="G253" i="6" s="1"/>
  <c r="J254" i="6"/>
  <c r="J255" i="6"/>
  <c r="G255" i="6" s="1"/>
  <c r="J256" i="6"/>
  <c r="J257" i="6"/>
  <c r="J258" i="6"/>
  <c r="G258" i="6" s="1"/>
  <c r="J259" i="6"/>
  <c r="J260" i="6"/>
  <c r="J261" i="6"/>
  <c r="G261" i="6" s="1"/>
  <c r="J262" i="6"/>
  <c r="J263" i="6"/>
  <c r="G263" i="6" s="1"/>
  <c r="J264" i="6"/>
  <c r="J265" i="6"/>
  <c r="J266" i="6"/>
  <c r="G266" i="6" s="1"/>
  <c r="J267" i="6"/>
  <c r="J268" i="6"/>
  <c r="J269" i="6"/>
  <c r="G269" i="6" s="1"/>
  <c r="J270" i="6"/>
  <c r="J271" i="6"/>
  <c r="G271" i="6" s="1"/>
  <c r="J272" i="6"/>
  <c r="J273" i="6"/>
  <c r="J274" i="6"/>
  <c r="G274" i="6" s="1"/>
  <c r="J275" i="6"/>
  <c r="J276" i="6"/>
  <c r="J277" i="6"/>
  <c r="G277" i="6" s="1"/>
  <c r="J278" i="6"/>
  <c r="J279" i="6"/>
  <c r="G279" i="6" s="1"/>
  <c r="J280" i="6"/>
  <c r="J281" i="6"/>
  <c r="J282" i="6"/>
  <c r="G282" i="6" s="1"/>
  <c r="J283" i="6"/>
  <c r="J284" i="6"/>
  <c r="J285" i="6"/>
  <c r="G285" i="6" s="1"/>
  <c r="J286" i="6"/>
  <c r="J287" i="6"/>
  <c r="G287" i="6" s="1"/>
  <c r="J288" i="6"/>
  <c r="J289" i="6"/>
  <c r="J290" i="6"/>
  <c r="G290" i="6" s="1"/>
  <c r="J291" i="6"/>
  <c r="J292" i="6"/>
  <c r="J293" i="6"/>
  <c r="G293" i="6" s="1"/>
  <c r="J294" i="6"/>
  <c r="J295" i="6"/>
  <c r="G295" i="6" s="1"/>
  <c r="J296" i="6"/>
  <c r="J297" i="6"/>
  <c r="J298" i="6"/>
  <c r="G298" i="6" s="1"/>
  <c r="J299" i="6"/>
  <c r="J300" i="6"/>
  <c r="J301" i="6"/>
  <c r="G301" i="6" s="1"/>
  <c r="J14" i="6"/>
  <c r="G14" i="6" s="1"/>
  <c r="J12" i="6"/>
  <c r="G12" i="6" s="1"/>
  <c r="J13" i="6"/>
  <c r="G13" i="6" s="1"/>
  <c r="J11" i="6"/>
  <c r="G11" i="6" s="1"/>
  <c r="J10" i="6"/>
  <c r="G10" i="6" s="1"/>
  <c r="G16" i="6"/>
  <c r="G17" i="6"/>
  <c r="G19" i="6"/>
  <c r="G20" i="6"/>
  <c r="G22" i="6"/>
  <c r="G24" i="6"/>
  <c r="G25" i="6"/>
  <c r="G27" i="6"/>
  <c r="G28" i="6"/>
  <c r="G30" i="6"/>
  <c r="G32" i="6"/>
  <c r="G33" i="6"/>
  <c r="G35" i="6"/>
  <c r="G36" i="6"/>
  <c r="G38" i="6"/>
  <c r="G40" i="6"/>
  <c r="G41" i="6"/>
  <c r="G43" i="6"/>
  <c r="G44" i="6"/>
  <c r="G46" i="6"/>
  <c r="G48" i="6"/>
  <c r="G49" i="6"/>
  <c r="G51" i="6"/>
  <c r="G52" i="6"/>
  <c r="G54" i="6"/>
  <c r="G56" i="6"/>
  <c r="G57" i="6"/>
  <c r="G59" i="6"/>
  <c r="G60" i="6"/>
  <c r="G62" i="6"/>
  <c r="G64" i="6"/>
  <c r="G65" i="6"/>
  <c r="G67" i="6"/>
  <c r="G68" i="6"/>
  <c r="G70" i="6"/>
  <c r="G72" i="6"/>
  <c r="G73" i="6"/>
  <c r="G75" i="6"/>
  <c r="G76" i="6"/>
  <c r="G78" i="6"/>
  <c r="G80" i="6"/>
  <c r="G81" i="6"/>
  <c r="G83" i="6"/>
  <c r="G84" i="6"/>
  <c r="G86" i="6"/>
  <c r="G88" i="6"/>
  <c r="G89" i="6"/>
  <c r="G91" i="6"/>
  <c r="G92" i="6"/>
  <c r="G94" i="6"/>
  <c r="G96" i="6"/>
  <c r="G97" i="6"/>
  <c r="G99" i="6"/>
  <c r="G100" i="6"/>
  <c r="G102" i="6"/>
  <c r="G104" i="6"/>
  <c r="G105" i="6"/>
  <c r="G107" i="6"/>
  <c r="G108" i="6"/>
  <c r="G110" i="6"/>
  <c r="G112" i="6"/>
  <c r="G113" i="6"/>
  <c r="G115" i="6"/>
  <c r="G116" i="6"/>
  <c r="G118" i="6"/>
  <c r="G120" i="6"/>
  <c r="G121" i="6"/>
  <c r="G123" i="6"/>
  <c r="G124" i="6"/>
  <c r="G126" i="6"/>
  <c r="G128" i="6"/>
  <c r="G129" i="6"/>
  <c r="G131" i="6"/>
  <c r="G132" i="6"/>
  <c r="G134" i="6"/>
  <c r="G136" i="6"/>
  <c r="G137" i="6"/>
  <c r="G139" i="6"/>
  <c r="G140" i="6"/>
  <c r="G142" i="6"/>
  <c r="G144" i="6"/>
  <c r="G145" i="6"/>
  <c r="G147" i="6"/>
  <c r="G148" i="6"/>
  <c r="G150" i="6"/>
  <c r="G152" i="6"/>
  <c r="G153" i="6"/>
  <c r="G155" i="6"/>
  <c r="G156" i="6"/>
  <c r="G158" i="6"/>
  <c r="G160" i="6"/>
  <c r="G161" i="6"/>
  <c r="G163" i="6"/>
  <c r="G164" i="6"/>
  <c r="G166" i="6"/>
  <c r="G168" i="6"/>
  <c r="G169" i="6"/>
  <c r="G171" i="6"/>
  <c r="G172" i="6"/>
  <c r="G174" i="6"/>
  <c r="G176" i="6"/>
  <c r="G177" i="6"/>
  <c r="G179" i="6"/>
  <c r="G180" i="6"/>
  <c r="G182" i="6"/>
  <c r="G184" i="6"/>
  <c r="G185" i="6"/>
  <c r="G187" i="6"/>
  <c r="G188" i="6"/>
  <c r="G190" i="6"/>
  <c r="G192" i="6"/>
  <c r="G193" i="6"/>
  <c r="G195" i="6"/>
  <c r="G196" i="6"/>
  <c r="G198" i="6"/>
  <c r="G200" i="6"/>
  <c r="G201" i="6"/>
  <c r="G203" i="6"/>
  <c r="G204" i="6"/>
  <c r="G206" i="6"/>
  <c r="G208" i="6"/>
  <c r="G209" i="6"/>
  <c r="G211" i="6"/>
  <c r="G212" i="6"/>
  <c r="G214" i="6"/>
  <c r="G216" i="6"/>
  <c r="G217" i="6"/>
  <c r="G219" i="6"/>
  <c r="G220" i="6"/>
  <c r="G222" i="6"/>
  <c r="G224" i="6"/>
  <c r="G225" i="6"/>
  <c r="G227" i="6"/>
  <c r="G228" i="6"/>
  <c r="G230" i="6"/>
  <c r="G232" i="6"/>
  <c r="G233" i="6"/>
  <c r="G235" i="6"/>
  <c r="G236" i="6"/>
  <c r="G238" i="6"/>
  <c r="G240" i="6"/>
  <c r="G241" i="6"/>
  <c r="G243" i="6"/>
  <c r="G244" i="6"/>
  <c r="G246" i="6"/>
  <c r="G248" i="6"/>
  <c r="G249" i="6"/>
  <c r="G251" i="6"/>
  <c r="G252" i="6"/>
  <c r="G254" i="6"/>
  <c r="G256" i="6"/>
  <c r="G257" i="6"/>
  <c r="G259" i="6"/>
  <c r="G260" i="6"/>
  <c r="G262" i="6"/>
  <c r="G264" i="6"/>
  <c r="G265" i="6"/>
  <c r="G267" i="6"/>
  <c r="G268" i="6"/>
  <c r="G270" i="6"/>
  <c r="G272" i="6"/>
  <c r="G273" i="6"/>
  <c r="G275" i="6"/>
  <c r="G276" i="6"/>
  <c r="G278" i="6"/>
  <c r="G280" i="6"/>
  <c r="G281" i="6"/>
  <c r="G283" i="6"/>
  <c r="G284" i="6"/>
  <c r="G286" i="6"/>
  <c r="G288" i="6"/>
  <c r="G289" i="6"/>
  <c r="G291" i="6"/>
  <c r="G292" i="6"/>
  <c r="G294" i="6"/>
  <c r="G296" i="6"/>
  <c r="G297" i="6"/>
  <c r="G299" i="6"/>
  <c r="G300" i="6"/>
  <c r="E9" i="6"/>
  <c r="J9" i="6"/>
  <c r="A9" i="6" l="1"/>
  <c r="I9" i="6"/>
  <c r="E8" i="6"/>
  <c r="F18" i="3" l="1"/>
  <c r="F19" i="3"/>
  <c r="A11" i="6"/>
  <c r="A12" i="6"/>
  <c r="A13" i="6"/>
  <c r="A14" i="6"/>
  <c r="A15" i="6"/>
  <c r="A16" i="6"/>
  <c r="A17" i="6"/>
  <c r="A18" i="6"/>
  <c r="A10" i="6"/>
  <c r="H7" i="10" l="1"/>
  <c r="H8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G7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7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B3" i="10"/>
  <c r="B3" i="8"/>
  <c r="B3" i="6"/>
  <c r="B3" i="7"/>
  <c r="K10" i="10"/>
  <c r="K11" i="10"/>
  <c r="K12" i="10"/>
  <c r="K13" i="10"/>
  <c r="K14" i="10"/>
  <c r="K15" i="10"/>
  <c r="K16" i="10"/>
  <c r="K17" i="10"/>
  <c r="F21" i="3"/>
  <c r="F20" i="3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K7" i="10"/>
  <c r="K8" i="10"/>
  <c r="K9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J8" i="6"/>
  <c r="I8" i="6" s="1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J7" i="6"/>
  <c r="G7" i="6" s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A9" i="8"/>
  <c r="A10" i="8"/>
  <c r="A11" i="8"/>
  <c r="A12" i="8"/>
  <c r="A14" i="8"/>
  <c r="A15" i="8"/>
  <c r="A16" i="8"/>
  <c r="A17" i="8"/>
  <c r="A18" i="8"/>
  <c r="A19" i="8"/>
  <c r="A20" i="8"/>
  <c r="A22" i="8"/>
  <c r="A23" i="8"/>
  <c r="A24" i="8"/>
  <c r="A25" i="8"/>
  <c r="A26" i="8"/>
  <c r="A27" i="8"/>
  <c r="A28" i="8"/>
  <c r="A30" i="8"/>
  <c r="A31" i="8"/>
  <c r="A32" i="8"/>
  <c r="A33" i="8"/>
  <c r="A34" i="8"/>
  <c r="A35" i="8"/>
  <c r="A36" i="8"/>
  <c r="A38" i="8"/>
  <c r="A39" i="8"/>
  <c r="A40" i="8"/>
  <c r="A41" i="8"/>
  <c r="A42" i="8"/>
  <c r="A43" i="8"/>
  <c r="A44" i="8"/>
  <c r="A46" i="8"/>
  <c r="A47" i="8"/>
  <c r="A48" i="8"/>
  <c r="A49" i="8"/>
  <c r="A50" i="8"/>
  <c r="A51" i="8"/>
  <c r="A52" i="8"/>
  <c r="A54" i="8"/>
  <c r="A55" i="8"/>
  <c r="A56" i="8"/>
  <c r="A57" i="8"/>
  <c r="A58" i="8"/>
  <c r="A59" i="8"/>
  <c r="A60" i="8"/>
  <c r="A62" i="8"/>
  <c r="A63" i="8"/>
  <c r="A64" i="8"/>
  <c r="A65" i="8"/>
  <c r="A66" i="8"/>
  <c r="A67" i="8"/>
  <c r="A68" i="8"/>
  <c r="A70" i="8"/>
  <c r="A71" i="8"/>
  <c r="A72" i="8"/>
  <c r="A73" i="8"/>
  <c r="A74" i="8"/>
  <c r="A75" i="8"/>
  <c r="A76" i="8"/>
  <c r="A78" i="8"/>
  <c r="A79" i="8"/>
  <c r="A80" i="8"/>
  <c r="A81" i="8"/>
  <c r="A82" i="8"/>
  <c r="A83" i="8"/>
  <c r="A84" i="8"/>
  <c r="A86" i="8"/>
  <c r="A87" i="8"/>
  <c r="A88" i="8"/>
  <c r="A89" i="8"/>
  <c r="A90" i="8"/>
  <c r="A91" i="8"/>
  <c r="A92" i="8"/>
  <c r="A94" i="8"/>
  <c r="A95" i="8"/>
  <c r="A96" i="8"/>
  <c r="A97" i="8"/>
  <c r="A98" i="8"/>
  <c r="A99" i="8"/>
  <c r="A100" i="8"/>
  <c r="A102" i="8"/>
  <c r="A103" i="8"/>
  <c r="A104" i="8"/>
  <c r="A105" i="8"/>
  <c r="A106" i="8"/>
  <c r="A107" i="8"/>
  <c r="A108" i="8"/>
  <c r="A110" i="8"/>
  <c r="A111" i="8"/>
  <c r="A112" i="8"/>
  <c r="A113" i="8"/>
  <c r="A114" i="8"/>
  <c r="A115" i="8"/>
  <c r="A116" i="8"/>
  <c r="A118" i="8"/>
  <c r="A119" i="8"/>
  <c r="A120" i="8"/>
  <c r="A121" i="8"/>
  <c r="A122" i="8"/>
  <c r="A123" i="8"/>
  <c r="A124" i="8"/>
  <c r="A126" i="8"/>
  <c r="A127" i="8"/>
  <c r="A128" i="8"/>
  <c r="A129" i="8"/>
  <c r="A130" i="8"/>
  <c r="A131" i="8"/>
  <c r="A132" i="8"/>
  <c r="A134" i="8"/>
  <c r="A135" i="8"/>
  <c r="A136" i="8"/>
  <c r="A137" i="8"/>
  <c r="A138" i="8"/>
  <c r="A139" i="8"/>
  <c r="A140" i="8"/>
  <c r="A142" i="8"/>
  <c r="A143" i="8"/>
  <c r="A144" i="8"/>
  <c r="A145" i="8"/>
  <c r="A146" i="8"/>
  <c r="A147" i="8"/>
  <c r="A148" i="8"/>
  <c r="A150" i="8"/>
  <c r="A151" i="8"/>
  <c r="A152" i="8"/>
  <c r="A153" i="8"/>
  <c r="A154" i="8"/>
  <c r="A155" i="8"/>
  <c r="A156" i="8"/>
  <c r="A158" i="8"/>
  <c r="A159" i="8"/>
  <c r="A160" i="8"/>
  <c r="A161" i="8"/>
  <c r="A162" i="8"/>
  <c r="A163" i="8"/>
  <c r="A164" i="8"/>
  <c r="A166" i="8"/>
  <c r="A167" i="8"/>
  <c r="A168" i="8"/>
  <c r="A169" i="8"/>
  <c r="A170" i="8"/>
  <c r="A171" i="8"/>
  <c r="A172" i="8"/>
  <c r="A174" i="8"/>
  <c r="A175" i="8"/>
  <c r="A176" i="8"/>
  <c r="A177" i="8"/>
  <c r="A178" i="8"/>
  <c r="A179" i="8"/>
  <c r="A180" i="8"/>
  <c r="A182" i="8"/>
  <c r="A183" i="8"/>
  <c r="A184" i="8"/>
  <c r="A185" i="8"/>
  <c r="A186" i="8"/>
  <c r="A187" i="8"/>
  <c r="A188" i="8"/>
  <c r="A190" i="8"/>
  <c r="A191" i="8"/>
  <c r="A192" i="8"/>
  <c r="A193" i="8"/>
  <c r="A194" i="8"/>
  <c r="A195" i="8"/>
  <c r="A196" i="8"/>
  <c r="A198" i="8"/>
  <c r="A199" i="8"/>
  <c r="A200" i="8"/>
  <c r="A201" i="8"/>
  <c r="A202" i="8"/>
  <c r="A203" i="8"/>
  <c r="A204" i="8"/>
  <c r="A206" i="8"/>
  <c r="A207" i="8"/>
  <c r="A208" i="8"/>
  <c r="A209" i="8"/>
  <c r="A210" i="8"/>
  <c r="A211" i="8"/>
  <c r="A212" i="8"/>
  <c r="A214" i="8"/>
  <c r="A215" i="8"/>
  <c r="A216" i="8"/>
  <c r="A217" i="8"/>
  <c r="A218" i="8"/>
  <c r="A219" i="8"/>
  <c r="A220" i="8"/>
  <c r="A222" i="8"/>
  <c r="A223" i="8"/>
  <c r="A224" i="8"/>
  <c r="A225" i="8"/>
  <c r="A226" i="8"/>
  <c r="A227" i="8"/>
  <c r="A228" i="8"/>
  <c r="A230" i="8"/>
  <c r="A231" i="8"/>
  <c r="A232" i="8"/>
  <c r="A233" i="8"/>
  <c r="A234" i="8"/>
  <c r="A235" i="8"/>
  <c r="A236" i="8"/>
  <c r="A238" i="8"/>
  <c r="A239" i="8"/>
  <c r="A240" i="8"/>
  <c r="A241" i="8"/>
  <c r="A242" i="8"/>
  <c r="A243" i="8"/>
  <c r="A244" i="8"/>
  <c r="A246" i="8"/>
  <c r="A247" i="8"/>
  <c r="A248" i="8"/>
  <c r="A249" i="8"/>
  <c r="A250" i="8"/>
  <c r="A251" i="8"/>
  <c r="A252" i="8"/>
  <c r="A254" i="8"/>
  <c r="A255" i="8"/>
  <c r="A256" i="8"/>
  <c r="A257" i="8"/>
  <c r="A258" i="8"/>
  <c r="A259" i="8"/>
  <c r="A260" i="8"/>
  <c r="A262" i="8"/>
  <c r="A263" i="8"/>
  <c r="A264" i="8"/>
  <c r="A265" i="8"/>
  <c r="A266" i="8"/>
  <c r="A267" i="8"/>
  <c r="A268" i="8"/>
  <c r="A270" i="8"/>
  <c r="A271" i="8"/>
  <c r="A272" i="8"/>
  <c r="A273" i="8"/>
  <c r="A274" i="8"/>
  <c r="A275" i="8"/>
  <c r="A276" i="8"/>
  <c r="A278" i="8"/>
  <c r="A279" i="8"/>
  <c r="A280" i="8"/>
  <c r="A281" i="8"/>
  <c r="A282" i="8"/>
  <c r="A283" i="8"/>
  <c r="A284" i="8"/>
  <c r="A286" i="8"/>
  <c r="A287" i="8"/>
  <c r="A288" i="8"/>
  <c r="A289" i="8"/>
  <c r="A290" i="8"/>
  <c r="A291" i="8"/>
  <c r="A292" i="8"/>
  <c r="A294" i="8"/>
  <c r="A295" i="8"/>
  <c r="A296" i="8"/>
  <c r="A297" i="8"/>
  <c r="A298" i="8"/>
  <c r="A299" i="8"/>
  <c r="A300" i="8"/>
  <c r="E11" i="6"/>
  <c r="E12" i="6"/>
  <c r="E13" i="6"/>
  <c r="E14" i="6"/>
  <c r="E15" i="6"/>
  <c r="E16" i="6"/>
  <c r="E17" i="6"/>
  <c r="E18" i="6"/>
  <c r="E19" i="6"/>
  <c r="E20" i="6"/>
  <c r="A7" i="6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J7" i="7"/>
  <c r="J8" i="7"/>
  <c r="J9" i="7"/>
  <c r="J10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G121" i="7" s="1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G154" i="7" s="1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I121" i="7" l="1"/>
  <c r="A9" i="10"/>
  <c r="H9" i="10"/>
  <c r="A293" i="8"/>
  <c r="A285" i="8"/>
  <c r="A277" i="8"/>
  <c r="A269" i="8"/>
  <c r="A261" i="8"/>
  <c r="A253" i="8"/>
  <c r="A245" i="8"/>
  <c r="A237" i="8"/>
  <c r="A229" i="8"/>
  <c r="A221" i="8"/>
  <c r="A213" i="8"/>
  <c r="A205" i="8"/>
  <c r="A197" i="8"/>
  <c r="A189" i="8"/>
  <c r="A181" i="8"/>
  <c r="A173" i="8"/>
  <c r="A165" i="8"/>
  <c r="A157" i="8"/>
  <c r="A149" i="8"/>
  <c r="A141" i="8"/>
  <c r="A133" i="8"/>
  <c r="A125" i="8"/>
  <c r="A117" i="8"/>
  <c r="A109" i="8"/>
  <c r="A101" i="8"/>
  <c r="A93" i="8"/>
  <c r="A85" i="8"/>
  <c r="A77" i="8"/>
  <c r="A69" i="8"/>
  <c r="A61" i="8"/>
  <c r="A53" i="8"/>
  <c r="A45" i="8"/>
  <c r="A37" i="8"/>
  <c r="A29" i="8"/>
  <c r="A21" i="8"/>
  <c r="A13" i="8"/>
  <c r="K3" i="10" l="1"/>
  <c r="F300" i="10"/>
  <c r="A300" i="10"/>
  <c r="F299" i="10"/>
  <c r="A299" i="10"/>
  <c r="F298" i="10"/>
  <c r="A298" i="10"/>
  <c r="F297" i="10"/>
  <c r="A297" i="10"/>
  <c r="F296" i="10"/>
  <c r="A296" i="10"/>
  <c r="F295" i="10"/>
  <c r="A295" i="10"/>
  <c r="F294" i="10"/>
  <c r="A294" i="10"/>
  <c r="F293" i="10"/>
  <c r="A293" i="10"/>
  <c r="F292" i="10"/>
  <c r="A292" i="10"/>
  <c r="F291" i="10"/>
  <c r="A291" i="10"/>
  <c r="F290" i="10"/>
  <c r="A290" i="10"/>
  <c r="F289" i="10"/>
  <c r="A289" i="10"/>
  <c r="F288" i="10"/>
  <c r="A288" i="10"/>
  <c r="F287" i="10"/>
  <c r="A287" i="10"/>
  <c r="F286" i="10"/>
  <c r="A286" i="10"/>
  <c r="F285" i="10"/>
  <c r="A285" i="10"/>
  <c r="F284" i="10"/>
  <c r="A284" i="10"/>
  <c r="F283" i="10"/>
  <c r="A283" i="10"/>
  <c r="F282" i="10"/>
  <c r="A282" i="10"/>
  <c r="F281" i="10"/>
  <c r="A281" i="10"/>
  <c r="F280" i="10"/>
  <c r="A280" i="10"/>
  <c r="F279" i="10"/>
  <c r="A279" i="10"/>
  <c r="F278" i="10"/>
  <c r="A278" i="10"/>
  <c r="F277" i="10"/>
  <c r="A277" i="10"/>
  <c r="F276" i="10"/>
  <c r="A276" i="10"/>
  <c r="F275" i="10"/>
  <c r="A275" i="10"/>
  <c r="F274" i="10"/>
  <c r="A274" i="10"/>
  <c r="F273" i="10"/>
  <c r="A273" i="10"/>
  <c r="F272" i="10"/>
  <c r="A272" i="10"/>
  <c r="F271" i="10"/>
  <c r="A271" i="10"/>
  <c r="F270" i="10"/>
  <c r="A270" i="10"/>
  <c r="F269" i="10"/>
  <c r="A269" i="10"/>
  <c r="F268" i="10"/>
  <c r="A268" i="10"/>
  <c r="F267" i="10"/>
  <c r="A267" i="10"/>
  <c r="F266" i="10"/>
  <c r="A266" i="10"/>
  <c r="F265" i="10"/>
  <c r="A265" i="10"/>
  <c r="F264" i="10"/>
  <c r="A264" i="10"/>
  <c r="F263" i="10"/>
  <c r="A263" i="10"/>
  <c r="F262" i="10"/>
  <c r="A262" i="10"/>
  <c r="F261" i="10"/>
  <c r="A261" i="10"/>
  <c r="F260" i="10"/>
  <c r="A260" i="10"/>
  <c r="F259" i="10"/>
  <c r="A259" i="10"/>
  <c r="F258" i="10"/>
  <c r="A258" i="10"/>
  <c r="F257" i="10"/>
  <c r="A257" i="10"/>
  <c r="F256" i="10"/>
  <c r="A256" i="10"/>
  <c r="F255" i="10"/>
  <c r="A255" i="10"/>
  <c r="F254" i="10"/>
  <c r="A254" i="10"/>
  <c r="F253" i="10"/>
  <c r="A253" i="10"/>
  <c r="F252" i="10"/>
  <c r="A252" i="10"/>
  <c r="F251" i="10"/>
  <c r="A251" i="10"/>
  <c r="F250" i="10"/>
  <c r="A250" i="10"/>
  <c r="F249" i="10"/>
  <c r="A249" i="10"/>
  <c r="F248" i="10"/>
  <c r="A248" i="10"/>
  <c r="F247" i="10"/>
  <c r="A247" i="10"/>
  <c r="F246" i="10"/>
  <c r="A246" i="10"/>
  <c r="F245" i="10"/>
  <c r="A245" i="10"/>
  <c r="F244" i="10"/>
  <c r="A244" i="10"/>
  <c r="F243" i="10"/>
  <c r="A243" i="10"/>
  <c r="F242" i="10"/>
  <c r="A242" i="10"/>
  <c r="F241" i="10"/>
  <c r="A241" i="10"/>
  <c r="F240" i="10"/>
  <c r="A240" i="10"/>
  <c r="F239" i="10"/>
  <c r="A239" i="10"/>
  <c r="F238" i="10"/>
  <c r="A238" i="10"/>
  <c r="F237" i="10"/>
  <c r="A237" i="10"/>
  <c r="F236" i="10"/>
  <c r="A236" i="10"/>
  <c r="F235" i="10"/>
  <c r="A235" i="10"/>
  <c r="F234" i="10"/>
  <c r="A234" i="10"/>
  <c r="F233" i="10"/>
  <c r="A233" i="10"/>
  <c r="F232" i="10"/>
  <c r="A232" i="10"/>
  <c r="F231" i="10"/>
  <c r="A231" i="10"/>
  <c r="F230" i="10"/>
  <c r="A230" i="10"/>
  <c r="F229" i="10"/>
  <c r="A229" i="10"/>
  <c r="F228" i="10"/>
  <c r="A228" i="10"/>
  <c r="F227" i="10"/>
  <c r="A227" i="10"/>
  <c r="F226" i="10"/>
  <c r="A226" i="10"/>
  <c r="F225" i="10"/>
  <c r="A225" i="10"/>
  <c r="F224" i="10"/>
  <c r="A224" i="10"/>
  <c r="F223" i="10"/>
  <c r="A223" i="10"/>
  <c r="F222" i="10"/>
  <c r="A222" i="10"/>
  <c r="F221" i="10"/>
  <c r="A221" i="10"/>
  <c r="F220" i="10"/>
  <c r="A220" i="10"/>
  <c r="F219" i="10"/>
  <c r="A219" i="10"/>
  <c r="F218" i="10"/>
  <c r="A218" i="10"/>
  <c r="F217" i="10"/>
  <c r="A217" i="10"/>
  <c r="F216" i="10"/>
  <c r="A216" i="10"/>
  <c r="F215" i="10"/>
  <c r="A215" i="10"/>
  <c r="F214" i="10"/>
  <c r="A214" i="10"/>
  <c r="F213" i="10"/>
  <c r="A213" i="10"/>
  <c r="F212" i="10"/>
  <c r="A212" i="10"/>
  <c r="F211" i="10"/>
  <c r="A211" i="10"/>
  <c r="F210" i="10"/>
  <c r="A210" i="10"/>
  <c r="F209" i="10"/>
  <c r="A209" i="10"/>
  <c r="F208" i="10"/>
  <c r="A208" i="10"/>
  <c r="F207" i="10"/>
  <c r="A207" i="10"/>
  <c r="F206" i="10"/>
  <c r="A206" i="10"/>
  <c r="F205" i="10"/>
  <c r="A205" i="10"/>
  <c r="F204" i="10"/>
  <c r="A204" i="10"/>
  <c r="F203" i="10"/>
  <c r="A203" i="10"/>
  <c r="F202" i="10"/>
  <c r="A202" i="10"/>
  <c r="F201" i="10"/>
  <c r="A201" i="10"/>
  <c r="F200" i="10"/>
  <c r="A200" i="10"/>
  <c r="F199" i="10"/>
  <c r="A199" i="10"/>
  <c r="F198" i="10"/>
  <c r="A198" i="10"/>
  <c r="F197" i="10"/>
  <c r="A197" i="10"/>
  <c r="F196" i="10"/>
  <c r="A196" i="10"/>
  <c r="F195" i="10"/>
  <c r="A195" i="10"/>
  <c r="F194" i="10"/>
  <c r="A194" i="10"/>
  <c r="F193" i="10"/>
  <c r="A193" i="10"/>
  <c r="F192" i="10"/>
  <c r="A192" i="10"/>
  <c r="F191" i="10"/>
  <c r="A191" i="10"/>
  <c r="F190" i="10"/>
  <c r="A190" i="10"/>
  <c r="F189" i="10"/>
  <c r="A189" i="10"/>
  <c r="F188" i="10"/>
  <c r="A188" i="10"/>
  <c r="F187" i="10"/>
  <c r="A187" i="10"/>
  <c r="F186" i="10"/>
  <c r="A186" i="10"/>
  <c r="F185" i="10"/>
  <c r="A185" i="10"/>
  <c r="F184" i="10"/>
  <c r="A184" i="10"/>
  <c r="F183" i="10"/>
  <c r="A183" i="10"/>
  <c r="F182" i="10"/>
  <c r="A182" i="10"/>
  <c r="F181" i="10"/>
  <c r="A181" i="10"/>
  <c r="F180" i="10"/>
  <c r="A180" i="10"/>
  <c r="F179" i="10"/>
  <c r="A179" i="10"/>
  <c r="F178" i="10"/>
  <c r="A178" i="10"/>
  <c r="F177" i="10"/>
  <c r="A177" i="10"/>
  <c r="F176" i="10"/>
  <c r="A176" i="10"/>
  <c r="F175" i="10"/>
  <c r="A175" i="10"/>
  <c r="F174" i="10"/>
  <c r="F173" i="10"/>
  <c r="A173" i="10"/>
  <c r="F172" i="10"/>
  <c r="A172" i="10"/>
  <c r="F171" i="10"/>
  <c r="A171" i="10"/>
  <c r="F170" i="10"/>
  <c r="A170" i="10"/>
  <c r="F169" i="10"/>
  <c r="A169" i="10"/>
  <c r="F168" i="10"/>
  <c r="A168" i="10"/>
  <c r="F167" i="10"/>
  <c r="A167" i="10"/>
  <c r="F166" i="10"/>
  <c r="A166" i="10"/>
  <c r="F165" i="10"/>
  <c r="A165" i="10"/>
  <c r="F164" i="10"/>
  <c r="A164" i="10"/>
  <c r="F163" i="10"/>
  <c r="A163" i="10"/>
  <c r="F162" i="10"/>
  <c r="A162" i="10"/>
  <c r="F161" i="10"/>
  <c r="A161" i="10"/>
  <c r="F160" i="10"/>
  <c r="A160" i="10"/>
  <c r="F159" i="10"/>
  <c r="A159" i="10"/>
  <c r="F158" i="10"/>
  <c r="A158" i="10"/>
  <c r="F157" i="10"/>
  <c r="A157" i="10"/>
  <c r="F156" i="10"/>
  <c r="A156" i="10"/>
  <c r="F155" i="10"/>
  <c r="A155" i="10"/>
  <c r="F154" i="10"/>
  <c r="A154" i="10"/>
  <c r="F153" i="10"/>
  <c r="A153" i="10"/>
  <c r="F152" i="10"/>
  <c r="A152" i="10"/>
  <c r="F151" i="10"/>
  <c r="A151" i="10"/>
  <c r="F150" i="10"/>
  <c r="A150" i="10"/>
  <c r="F149" i="10"/>
  <c r="A149" i="10"/>
  <c r="F148" i="10"/>
  <c r="A148" i="10"/>
  <c r="F147" i="10"/>
  <c r="A147" i="10"/>
  <c r="F146" i="10"/>
  <c r="A146" i="10"/>
  <c r="F145" i="10"/>
  <c r="A145" i="10"/>
  <c r="F144" i="10"/>
  <c r="A144" i="10"/>
  <c r="F143" i="10"/>
  <c r="A143" i="10"/>
  <c r="F142" i="10"/>
  <c r="A142" i="10"/>
  <c r="F141" i="10"/>
  <c r="A141" i="10"/>
  <c r="F140" i="10"/>
  <c r="A140" i="10"/>
  <c r="F139" i="10"/>
  <c r="A139" i="10"/>
  <c r="F138" i="10"/>
  <c r="A138" i="10"/>
  <c r="F137" i="10"/>
  <c r="A137" i="10"/>
  <c r="F136" i="10"/>
  <c r="A136" i="10"/>
  <c r="F135" i="10"/>
  <c r="A135" i="10"/>
  <c r="F134" i="10"/>
  <c r="A134" i="10"/>
  <c r="F133" i="10"/>
  <c r="A133" i="10"/>
  <c r="F132" i="10"/>
  <c r="A132" i="10"/>
  <c r="F131" i="10"/>
  <c r="A131" i="10"/>
  <c r="F130" i="10"/>
  <c r="A130" i="10"/>
  <c r="F129" i="10"/>
  <c r="A129" i="10"/>
  <c r="F128" i="10"/>
  <c r="A128" i="10"/>
  <c r="F127" i="10"/>
  <c r="A127" i="10"/>
  <c r="F126" i="10"/>
  <c r="A126" i="10"/>
  <c r="F125" i="10"/>
  <c r="A125" i="10"/>
  <c r="F124" i="10"/>
  <c r="A124" i="10"/>
  <c r="F123" i="10"/>
  <c r="A123" i="10"/>
  <c r="F122" i="10"/>
  <c r="A122" i="10"/>
  <c r="F121" i="10"/>
  <c r="A121" i="10"/>
  <c r="F120" i="10"/>
  <c r="A120" i="10"/>
  <c r="F119" i="10"/>
  <c r="A119" i="10"/>
  <c r="F118" i="10"/>
  <c r="A118" i="10"/>
  <c r="F117" i="10"/>
  <c r="A117" i="10"/>
  <c r="F116" i="10"/>
  <c r="A116" i="10"/>
  <c r="F115" i="10"/>
  <c r="A115" i="10"/>
  <c r="F114" i="10"/>
  <c r="A114" i="10"/>
  <c r="F113" i="10"/>
  <c r="A113" i="10"/>
  <c r="F112" i="10"/>
  <c r="A112" i="10"/>
  <c r="F111" i="10"/>
  <c r="A111" i="10"/>
  <c r="F110" i="10"/>
  <c r="A110" i="10"/>
  <c r="F109" i="10"/>
  <c r="A109" i="10"/>
  <c r="F108" i="10"/>
  <c r="A108" i="10"/>
  <c r="F107" i="10"/>
  <c r="A107" i="10"/>
  <c r="F106" i="10"/>
  <c r="A106" i="10"/>
  <c r="F105" i="10"/>
  <c r="A105" i="10"/>
  <c r="F104" i="10"/>
  <c r="A104" i="10"/>
  <c r="F103" i="10"/>
  <c r="A103" i="10"/>
  <c r="F102" i="10"/>
  <c r="A102" i="10"/>
  <c r="F101" i="10"/>
  <c r="A101" i="10"/>
  <c r="F100" i="10"/>
  <c r="A100" i="10"/>
  <c r="F99" i="10"/>
  <c r="A99" i="10"/>
  <c r="F98" i="10"/>
  <c r="A98" i="10"/>
  <c r="F97" i="10"/>
  <c r="F96" i="10"/>
  <c r="A96" i="10"/>
  <c r="F95" i="10"/>
  <c r="A95" i="10"/>
  <c r="F94" i="10"/>
  <c r="A94" i="10"/>
  <c r="F93" i="10"/>
  <c r="A93" i="10"/>
  <c r="F92" i="10"/>
  <c r="A92" i="10"/>
  <c r="F91" i="10"/>
  <c r="A91" i="10"/>
  <c r="F90" i="10"/>
  <c r="A90" i="10"/>
  <c r="F89" i="10"/>
  <c r="A89" i="10"/>
  <c r="F88" i="10"/>
  <c r="A88" i="10"/>
  <c r="F87" i="10"/>
  <c r="A87" i="10"/>
  <c r="F86" i="10"/>
  <c r="A86" i="10"/>
  <c r="F85" i="10"/>
  <c r="A85" i="10"/>
  <c r="F84" i="10"/>
  <c r="A84" i="10"/>
  <c r="F83" i="10"/>
  <c r="A83" i="10"/>
  <c r="F82" i="10"/>
  <c r="A82" i="10"/>
  <c r="F81" i="10"/>
  <c r="A81" i="10"/>
  <c r="F80" i="10"/>
  <c r="A80" i="10"/>
  <c r="F79" i="10"/>
  <c r="A79" i="10"/>
  <c r="F78" i="10"/>
  <c r="A78" i="10"/>
  <c r="F77" i="10"/>
  <c r="A77" i="10"/>
  <c r="F76" i="10"/>
  <c r="A76" i="10"/>
  <c r="F75" i="10"/>
  <c r="A75" i="10"/>
  <c r="F74" i="10"/>
  <c r="A74" i="10"/>
  <c r="F73" i="10"/>
  <c r="A73" i="10"/>
  <c r="F72" i="10"/>
  <c r="A72" i="10"/>
  <c r="F71" i="10"/>
  <c r="A71" i="10"/>
  <c r="F70" i="10"/>
  <c r="A70" i="10"/>
  <c r="F69" i="10"/>
  <c r="A69" i="10"/>
  <c r="F68" i="10"/>
  <c r="A68" i="10"/>
  <c r="F67" i="10"/>
  <c r="A67" i="10"/>
  <c r="F66" i="10"/>
  <c r="A66" i="10"/>
  <c r="F65" i="10"/>
  <c r="A65" i="10"/>
  <c r="F64" i="10"/>
  <c r="A64" i="10"/>
  <c r="F63" i="10"/>
  <c r="A63" i="10"/>
  <c r="F62" i="10"/>
  <c r="A62" i="10"/>
  <c r="F61" i="10"/>
  <c r="A61" i="10"/>
  <c r="F60" i="10"/>
  <c r="A60" i="10"/>
  <c r="F59" i="10"/>
  <c r="A59" i="10"/>
  <c r="F58" i="10"/>
  <c r="A58" i="10"/>
  <c r="F57" i="10"/>
  <c r="A57" i="10"/>
  <c r="F56" i="10"/>
  <c r="A56" i="10"/>
  <c r="F55" i="10"/>
  <c r="A55" i="10"/>
  <c r="F54" i="10"/>
  <c r="A54" i="10"/>
  <c r="F53" i="10"/>
  <c r="A53" i="10"/>
  <c r="F52" i="10"/>
  <c r="A52" i="10"/>
  <c r="F51" i="10"/>
  <c r="A51" i="10"/>
  <c r="F50" i="10"/>
  <c r="A50" i="10"/>
  <c r="F49" i="10"/>
  <c r="A49" i="10"/>
  <c r="F48" i="10"/>
  <c r="A48" i="10"/>
  <c r="F47" i="10"/>
  <c r="A47" i="10"/>
  <c r="F46" i="10"/>
  <c r="A46" i="10"/>
  <c r="F45" i="10"/>
  <c r="A45" i="10"/>
  <c r="F44" i="10"/>
  <c r="A44" i="10"/>
  <c r="F43" i="10"/>
  <c r="A43" i="10"/>
  <c r="F42" i="10"/>
  <c r="A42" i="10"/>
  <c r="F41" i="10"/>
  <c r="A41" i="10"/>
  <c r="F40" i="10"/>
  <c r="A40" i="10"/>
  <c r="F39" i="10"/>
  <c r="A39" i="10"/>
  <c r="F38" i="10"/>
  <c r="A38" i="10"/>
  <c r="F37" i="10"/>
  <c r="A37" i="10"/>
  <c r="F36" i="10"/>
  <c r="A36" i="10"/>
  <c r="F35" i="10"/>
  <c r="A35" i="10"/>
  <c r="F34" i="10"/>
  <c r="A34" i="10"/>
  <c r="F33" i="10"/>
  <c r="A33" i="10"/>
  <c r="F32" i="10"/>
  <c r="A32" i="10"/>
  <c r="F31" i="10"/>
  <c r="A31" i="10"/>
  <c r="F30" i="10"/>
  <c r="A30" i="10"/>
  <c r="F29" i="10"/>
  <c r="A29" i="10"/>
  <c r="F28" i="10"/>
  <c r="A28" i="10"/>
  <c r="F27" i="10"/>
  <c r="A27" i="10"/>
  <c r="F26" i="10"/>
  <c r="A26" i="10"/>
  <c r="F25" i="10"/>
  <c r="A25" i="10"/>
  <c r="F24" i="10"/>
  <c r="A24" i="10"/>
  <c r="F23" i="10"/>
  <c r="A23" i="10"/>
  <c r="F22" i="10"/>
  <c r="A22" i="10"/>
  <c r="F21" i="10"/>
  <c r="A21" i="10"/>
  <c r="F20" i="10"/>
  <c r="A20" i="10"/>
  <c r="F19" i="10"/>
  <c r="A19" i="10"/>
  <c r="F18" i="10"/>
  <c r="A18" i="10"/>
  <c r="F17" i="10"/>
  <c r="A17" i="10"/>
  <c r="F16" i="10"/>
  <c r="A16" i="10"/>
  <c r="F15" i="10"/>
  <c r="A15" i="10"/>
  <c r="F14" i="10"/>
  <c r="A14" i="10"/>
  <c r="F13" i="10"/>
  <c r="F12" i="10"/>
  <c r="F11" i="10"/>
  <c r="F10" i="10"/>
  <c r="F9" i="10"/>
  <c r="J9" i="10" s="1"/>
  <c r="F8" i="10"/>
  <c r="F7" i="10"/>
  <c r="A7" i="10"/>
  <c r="K4" i="10"/>
  <c r="E8" i="8"/>
  <c r="I8" i="8" s="1"/>
  <c r="E7" i="8"/>
  <c r="A7" i="8"/>
  <c r="I4" i="8"/>
  <c r="E300" i="7"/>
  <c r="A300" i="7"/>
  <c r="E299" i="7"/>
  <c r="A299" i="7"/>
  <c r="E298" i="7"/>
  <c r="A298" i="7"/>
  <c r="E297" i="7"/>
  <c r="A297" i="7"/>
  <c r="E296" i="7"/>
  <c r="A296" i="7"/>
  <c r="E295" i="7"/>
  <c r="A295" i="7"/>
  <c r="E294" i="7"/>
  <c r="A294" i="7"/>
  <c r="E293" i="7"/>
  <c r="A293" i="7"/>
  <c r="E292" i="7"/>
  <c r="A292" i="7"/>
  <c r="E291" i="7"/>
  <c r="A291" i="7"/>
  <c r="E290" i="7"/>
  <c r="A290" i="7"/>
  <c r="E289" i="7"/>
  <c r="A289" i="7"/>
  <c r="E288" i="7"/>
  <c r="A288" i="7"/>
  <c r="E287" i="7"/>
  <c r="A287" i="7"/>
  <c r="E286" i="7"/>
  <c r="A286" i="7"/>
  <c r="E285" i="7"/>
  <c r="A285" i="7"/>
  <c r="E284" i="7"/>
  <c r="A284" i="7"/>
  <c r="E283" i="7"/>
  <c r="A283" i="7"/>
  <c r="E282" i="7"/>
  <c r="A282" i="7"/>
  <c r="E281" i="7"/>
  <c r="A281" i="7"/>
  <c r="E280" i="7"/>
  <c r="A280" i="7"/>
  <c r="E279" i="7"/>
  <c r="A279" i="7"/>
  <c r="E278" i="7"/>
  <c r="A278" i="7"/>
  <c r="E277" i="7"/>
  <c r="A277" i="7"/>
  <c r="E276" i="7"/>
  <c r="A276" i="7"/>
  <c r="E275" i="7"/>
  <c r="A275" i="7"/>
  <c r="E274" i="7"/>
  <c r="A274" i="7"/>
  <c r="E273" i="7"/>
  <c r="A273" i="7"/>
  <c r="E272" i="7"/>
  <c r="A272" i="7"/>
  <c r="E271" i="7"/>
  <c r="A271" i="7"/>
  <c r="E270" i="7"/>
  <c r="A270" i="7"/>
  <c r="E269" i="7"/>
  <c r="A269" i="7"/>
  <c r="E268" i="7"/>
  <c r="A268" i="7"/>
  <c r="E267" i="7"/>
  <c r="A267" i="7"/>
  <c r="E266" i="7"/>
  <c r="A266" i="7"/>
  <c r="E265" i="7"/>
  <c r="A265" i="7"/>
  <c r="E264" i="7"/>
  <c r="A264" i="7"/>
  <c r="E263" i="7"/>
  <c r="A263" i="7"/>
  <c r="E262" i="7"/>
  <c r="A262" i="7"/>
  <c r="E261" i="7"/>
  <c r="A261" i="7"/>
  <c r="E260" i="7"/>
  <c r="A260" i="7"/>
  <c r="E259" i="7"/>
  <c r="A259" i="7"/>
  <c r="E258" i="7"/>
  <c r="A258" i="7"/>
  <c r="E257" i="7"/>
  <c r="A257" i="7"/>
  <c r="E256" i="7"/>
  <c r="A256" i="7"/>
  <c r="E255" i="7"/>
  <c r="A255" i="7"/>
  <c r="E254" i="7"/>
  <c r="A254" i="7"/>
  <c r="E253" i="7"/>
  <c r="A253" i="7"/>
  <c r="E252" i="7"/>
  <c r="A252" i="7"/>
  <c r="E251" i="7"/>
  <c r="A251" i="7"/>
  <c r="E250" i="7"/>
  <c r="A250" i="7"/>
  <c r="E249" i="7"/>
  <c r="A249" i="7"/>
  <c r="E248" i="7"/>
  <c r="A248" i="7"/>
  <c r="E247" i="7"/>
  <c r="A247" i="7"/>
  <c r="E246" i="7"/>
  <c r="A246" i="7"/>
  <c r="E245" i="7"/>
  <c r="A245" i="7"/>
  <c r="E244" i="7"/>
  <c r="A244" i="7"/>
  <c r="E243" i="7"/>
  <c r="A243" i="7"/>
  <c r="E242" i="7"/>
  <c r="A242" i="7"/>
  <c r="E241" i="7"/>
  <c r="A241" i="7"/>
  <c r="E240" i="7"/>
  <c r="A240" i="7"/>
  <c r="E239" i="7"/>
  <c r="A239" i="7"/>
  <c r="E238" i="7"/>
  <c r="A238" i="7"/>
  <c r="E237" i="7"/>
  <c r="A237" i="7"/>
  <c r="E236" i="7"/>
  <c r="A236" i="7"/>
  <c r="E235" i="7"/>
  <c r="A235" i="7"/>
  <c r="E234" i="7"/>
  <c r="A234" i="7"/>
  <c r="E233" i="7"/>
  <c r="A233" i="7"/>
  <c r="E232" i="7"/>
  <c r="A232" i="7"/>
  <c r="E231" i="7"/>
  <c r="A231" i="7"/>
  <c r="E230" i="7"/>
  <c r="A230" i="7"/>
  <c r="E229" i="7"/>
  <c r="A229" i="7"/>
  <c r="E228" i="7"/>
  <c r="A228" i="7"/>
  <c r="E227" i="7"/>
  <c r="A227" i="7"/>
  <c r="E226" i="7"/>
  <c r="A226" i="7"/>
  <c r="E225" i="7"/>
  <c r="A225" i="7"/>
  <c r="E224" i="7"/>
  <c r="A224" i="7"/>
  <c r="E223" i="7"/>
  <c r="A223" i="7"/>
  <c r="E222" i="7"/>
  <c r="A222" i="7"/>
  <c r="E221" i="7"/>
  <c r="A221" i="7"/>
  <c r="E220" i="7"/>
  <c r="A220" i="7"/>
  <c r="E219" i="7"/>
  <c r="A219" i="7"/>
  <c r="E218" i="7"/>
  <c r="A218" i="7"/>
  <c r="E217" i="7"/>
  <c r="A217" i="7"/>
  <c r="E216" i="7"/>
  <c r="A216" i="7"/>
  <c r="E215" i="7"/>
  <c r="A215" i="7"/>
  <c r="E214" i="7"/>
  <c r="A214" i="7"/>
  <c r="E213" i="7"/>
  <c r="A213" i="7"/>
  <c r="E212" i="7"/>
  <c r="A212" i="7"/>
  <c r="E211" i="7"/>
  <c r="A211" i="7"/>
  <c r="E210" i="7"/>
  <c r="A210" i="7"/>
  <c r="E209" i="7"/>
  <c r="A209" i="7"/>
  <c r="E208" i="7"/>
  <c r="A208" i="7"/>
  <c r="E207" i="7"/>
  <c r="A207" i="7"/>
  <c r="E206" i="7"/>
  <c r="A206" i="7"/>
  <c r="E205" i="7"/>
  <c r="A205" i="7"/>
  <c r="E204" i="7"/>
  <c r="A204" i="7"/>
  <c r="E203" i="7"/>
  <c r="A203" i="7"/>
  <c r="E202" i="7"/>
  <c r="A202" i="7"/>
  <c r="E201" i="7"/>
  <c r="A201" i="7"/>
  <c r="E200" i="7"/>
  <c r="A200" i="7"/>
  <c r="E199" i="7"/>
  <c r="A199" i="7"/>
  <c r="E198" i="7"/>
  <c r="A198" i="7"/>
  <c r="E197" i="7"/>
  <c r="A197" i="7"/>
  <c r="E196" i="7"/>
  <c r="A196" i="7"/>
  <c r="E195" i="7"/>
  <c r="A195" i="7"/>
  <c r="E194" i="7"/>
  <c r="A194" i="7"/>
  <c r="E193" i="7"/>
  <c r="A193" i="7"/>
  <c r="E192" i="7"/>
  <c r="A192" i="7"/>
  <c r="E191" i="7"/>
  <c r="A191" i="7"/>
  <c r="E190" i="7"/>
  <c r="A190" i="7"/>
  <c r="E189" i="7"/>
  <c r="A189" i="7"/>
  <c r="E188" i="7"/>
  <c r="A188" i="7"/>
  <c r="E187" i="7"/>
  <c r="A187" i="7"/>
  <c r="E186" i="7"/>
  <c r="A186" i="7"/>
  <c r="E185" i="7"/>
  <c r="A185" i="7"/>
  <c r="E184" i="7"/>
  <c r="A184" i="7"/>
  <c r="E183" i="7"/>
  <c r="A183" i="7"/>
  <c r="E182" i="7"/>
  <c r="A182" i="7"/>
  <c r="E181" i="7"/>
  <c r="A181" i="7"/>
  <c r="E180" i="7"/>
  <c r="A180" i="7"/>
  <c r="E179" i="7"/>
  <c r="A179" i="7"/>
  <c r="E178" i="7"/>
  <c r="A178" i="7"/>
  <c r="E177" i="7"/>
  <c r="A177" i="7"/>
  <c r="E176" i="7"/>
  <c r="A176" i="7"/>
  <c r="E175" i="7"/>
  <c r="A175" i="7"/>
  <c r="E174" i="7"/>
  <c r="A174" i="7"/>
  <c r="E173" i="7"/>
  <c r="A173" i="7"/>
  <c r="E172" i="7"/>
  <c r="A172" i="7"/>
  <c r="E171" i="7"/>
  <c r="A171" i="7"/>
  <c r="E170" i="7"/>
  <c r="A170" i="7"/>
  <c r="E169" i="7"/>
  <c r="A169" i="7"/>
  <c r="E168" i="7"/>
  <c r="A168" i="7"/>
  <c r="E167" i="7"/>
  <c r="A167" i="7"/>
  <c r="E166" i="7"/>
  <c r="A166" i="7"/>
  <c r="E165" i="7"/>
  <c r="A165" i="7"/>
  <c r="E164" i="7"/>
  <c r="A164" i="7"/>
  <c r="E163" i="7"/>
  <c r="A163" i="7"/>
  <c r="E162" i="7"/>
  <c r="A162" i="7"/>
  <c r="E161" i="7"/>
  <c r="A161" i="7"/>
  <c r="E160" i="7"/>
  <c r="A160" i="7"/>
  <c r="E159" i="7"/>
  <c r="A159" i="7"/>
  <c r="E158" i="7"/>
  <c r="A158" i="7"/>
  <c r="E157" i="7"/>
  <c r="A157" i="7"/>
  <c r="E156" i="7"/>
  <c r="A156" i="7"/>
  <c r="E155" i="7"/>
  <c r="A155" i="7"/>
  <c r="E154" i="7"/>
  <c r="I154" i="7" s="1"/>
  <c r="A154" i="7"/>
  <c r="E153" i="7"/>
  <c r="A153" i="7"/>
  <c r="E152" i="7"/>
  <c r="A152" i="7"/>
  <c r="E151" i="7"/>
  <c r="A151" i="7"/>
  <c r="E150" i="7"/>
  <c r="A150" i="7"/>
  <c r="E149" i="7"/>
  <c r="A149" i="7"/>
  <c r="E148" i="7"/>
  <c r="A148" i="7"/>
  <c r="E147" i="7"/>
  <c r="A147" i="7"/>
  <c r="E146" i="7"/>
  <c r="A146" i="7"/>
  <c r="E145" i="7"/>
  <c r="A145" i="7"/>
  <c r="E144" i="7"/>
  <c r="A144" i="7"/>
  <c r="E143" i="7"/>
  <c r="A143" i="7"/>
  <c r="E142" i="7"/>
  <c r="A142" i="7"/>
  <c r="E141" i="7"/>
  <c r="A141" i="7"/>
  <c r="E140" i="7"/>
  <c r="A140" i="7"/>
  <c r="E139" i="7"/>
  <c r="A139" i="7"/>
  <c r="E138" i="7"/>
  <c r="A138" i="7"/>
  <c r="E137" i="7"/>
  <c r="A137" i="7"/>
  <c r="E136" i="7"/>
  <c r="A136" i="7"/>
  <c r="E135" i="7"/>
  <c r="A135" i="7"/>
  <c r="E134" i="7"/>
  <c r="A134" i="7"/>
  <c r="E133" i="7"/>
  <c r="A133" i="7"/>
  <c r="E132" i="7"/>
  <c r="A132" i="7"/>
  <c r="E131" i="7"/>
  <c r="A131" i="7"/>
  <c r="E130" i="7"/>
  <c r="A130" i="7"/>
  <c r="E129" i="7"/>
  <c r="A129" i="7"/>
  <c r="E128" i="7"/>
  <c r="A128" i="7"/>
  <c r="E127" i="7"/>
  <c r="A127" i="7"/>
  <c r="E126" i="7"/>
  <c r="A126" i="7"/>
  <c r="E125" i="7"/>
  <c r="A125" i="7"/>
  <c r="E124" i="7"/>
  <c r="A124" i="7"/>
  <c r="E123" i="7"/>
  <c r="A123" i="7"/>
  <c r="E122" i="7"/>
  <c r="A122" i="7"/>
  <c r="E121" i="7"/>
  <c r="A121" i="7"/>
  <c r="E120" i="7"/>
  <c r="A120" i="7"/>
  <c r="E119" i="7"/>
  <c r="A119" i="7"/>
  <c r="E118" i="7"/>
  <c r="A118" i="7"/>
  <c r="E117" i="7"/>
  <c r="A117" i="7"/>
  <c r="E116" i="7"/>
  <c r="A116" i="7"/>
  <c r="E115" i="7"/>
  <c r="A115" i="7"/>
  <c r="E114" i="7"/>
  <c r="A114" i="7"/>
  <c r="E113" i="7"/>
  <c r="A113" i="7"/>
  <c r="E112" i="7"/>
  <c r="A112" i="7"/>
  <c r="E111" i="7"/>
  <c r="A111" i="7"/>
  <c r="E110" i="7"/>
  <c r="A110" i="7"/>
  <c r="E109" i="7"/>
  <c r="A109" i="7"/>
  <c r="E108" i="7"/>
  <c r="A108" i="7"/>
  <c r="E107" i="7"/>
  <c r="A107" i="7"/>
  <c r="E106" i="7"/>
  <c r="A106" i="7"/>
  <c r="E105" i="7"/>
  <c r="A105" i="7"/>
  <c r="E104" i="7"/>
  <c r="A104" i="7"/>
  <c r="E103" i="7"/>
  <c r="A103" i="7"/>
  <c r="E102" i="7"/>
  <c r="A102" i="7"/>
  <c r="E101" i="7"/>
  <c r="A101" i="7"/>
  <c r="E100" i="7"/>
  <c r="A100" i="7"/>
  <c r="E99" i="7"/>
  <c r="A99" i="7"/>
  <c r="E98" i="7"/>
  <c r="A98" i="7"/>
  <c r="E97" i="7"/>
  <c r="A97" i="7"/>
  <c r="E96" i="7"/>
  <c r="A96" i="7"/>
  <c r="E95" i="7"/>
  <c r="A95" i="7"/>
  <c r="E94" i="7"/>
  <c r="A94" i="7"/>
  <c r="E93" i="7"/>
  <c r="A93" i="7"/>
  <c r="E92" i="7"/>
  <c r="A92" i="7"/>
  <c r="E91" i="7"/>
  <c r="A91" i="7"/>
  <c r="E90" i="7"/>
  <c r="A90" i="7"/>
  <c r="E89" i="7"/>
  <c r="A89" i="7"/>
  <c r="E88" i="7"/>
  <c r="A88" i="7"/>
  <c r="E87" i="7"/>
  <c r="A87" i="7"/>
  <c r="E86" i="7"/>
  <c r="A86" i="7"/>
  <c r="E85" i="7"/>
  <c r="A85" i="7"/>
  <c r="E84" i="7"/>
  <c r="A84" i="7"/>
  <c r="E83" i="7"/>
  <c r="A83" i="7"/>
  <c r="E82" i="7"/>
  <c r="A82" i="7"/>
  <c r="E81" i="7"/>
  <c r="A81" i="7"/>
  <c r="E80" i="7"/>
  <c r="A80" i="7"/>
  <c r="E79" i="7"/>
  <c r="A79" i="7"/>
  <c r="E78" i="7"/>
  <c r="A78" i="7"/>
  <c r="E77" i="7"/>
  <c r="A77" i="7"/>
  <c r="E76" i="7"/>
  <c r="A76" i="7"/>
  <c r="E75" i="7"/>
  <c r="A75" i="7"/>
  <c r="E74" i="7"/>
  <c r="A74" i="7"/>
  <c r="E73" i="7"/>
  <c r="A73" i="7"/>
  <c r="E72" i="7"/>
  <c r="A72" i="7"/>
  <c r="E71" i="7"/>
  <c r="A71" i="7"/>
  <c r="E70" i="7"/>
  <c r="A70" i="7"/>
  <c r="E69" i="7"/>
  <c r="A69" i="7"/>
  <c r="E68" i="7"/>
  <c r="A68" i="7"/>
  <c r="E67" i="7"/>
  <c r="A67" i="7"/>
  <c r="E66" i="7"/>
  <c r="A66" i="7"/>
  <c r="E65" i="7"/>
  <c r="A65" i="7"/>
  <c r="E64" i="7"/>
  <c r="A64" i="7"/>
  <c r="E63" i="7"/>
  <c r="A63" i="7"/>
  <c r="E62" i="7"/>
  <c r="A62" i="7"/>
  <c r="E61" i="7"/>
  <c r="A61" i="7"/>
  <c r="E60" i="7"/>
  <c r="A60" i="7"/>
  <c r="E59" i="7"/>
  <c r="A59" i="7"/>
  <c r="E58" i="7"/>
  <c r="I58" i="7" s="1"/>
  <c r="A58" i="7"/>
  <c r="E57" i="7"/>
  <c r="A57" i="7"/>
  <c r="E56" i="7"/>
  <c r="A56" i="7"/>
  <c r="E55" i="7"/>
  <c r="A55" i="7"/>
  <c r="E54" i="7"/>
  <c r="A54" i="7"/>
  <c r="E53" i="7"/>
  <c r="A53" i="7"/>
  <c r="E52" i="7"/>
  <c r="A52" i="7"/>
  <c r="E51" i="7"/>
  <c r="A51" i="7"/>
  <c r="E50" i="7"/>
  <c r="A50" i="7"/>
  <c r="E49" i="7"/>
  <c r="A49" i="7"/>
  <c r="E48" i="7"/>
  <c r="A48" i="7"/>
  <c r="E47" i="7"/>
  <c r="A47" i="7"/>
  <c r="E46" i="7"/>
  <c r="A46" i="7"/>
  <c r="E45" i="7"/>
  <c r="A45" i="7"/>
  <c r="E44" i="7"/>
  <c r="A44" i="7"/>
  <c r="E43" i="7"/>
  <c r="A43" i="7"/>
  <c r="E42" i="7"/>
  <c r="A42" i="7"/>
  <c r="E41" i="7"/>
  <c r="A41" i="7"/>
  <c r="E40" i="7"/>
  <c r="A40" i="7"/>
  <c r="E39" i="7"/>
  <c r="A39" i="7"/>
  <c r="E38" i="7"/>
  <c r="A38" i="7"/>
  <c r="E37" i="7"/>
  <c r="A37" i="7"/>
  <c r="E36" i="7"/>
  <c r="A36" i="7"/>
  <c r="E35" i="7"/>
  <c r="A35" i="7"/>
  <c r="E34" i="7"/>
  <c r="A34" i="7"/>
  <c r="E33" i="7"/>
  <c r="A33" i="7"/>
  <c r="E32" i="7"/>
  <c r="A32" i="7"/>
  <c r="E31" i="7"/>
  <c r="A31" i="7"/>
  <c r="E30" i="7"/>
  <c r="A30" i="7"/>
  <c r="E29" i="7"/>
  <c r="A29" i="7"/>
  <c r="E28" i="7"/>
  <c r="A28" i="7"/>
  <c r="E27" i="7"/>
  <c r="A27" i="7"/>
  <c r="E26" i="7"/>
  <c r="A26" i="7"/>
  <c r="E25" i="7"/>
  <c r="A25" i="7"/>
  <c r="E24" i="7"/>
  <c r="A24" i="7"/>
  <c r="E23" i="7"/>
  <c r="A23" i="7"/>
  <c r="E22" i="7"/>
  <c r="A22" i="7"/>
  <c r="E21" i="7"/>
  <c r="A21" i="7"/>
  <c r="E20" i="7"/>
  <c r="A20" i="7"/>
  <c r="E19" i="7"/>
  <c r="A19" i="7"/>
  <c r="E18" i="7"/>
  <c r="A18" i="7"/>
  <c r="E17" i="7"/>
  <c r="A17" i="7"/>
  <c r="E16" i="7"/>
  <c r="A16" i="7"/>
  <c r="E15" i="7"/>
  <c r="A15" i="7"/>
  <c r="E14" i="7"/>
  <c r="A14" i="7"/>
  <c r="E13" i="7"/>
  <c r="A13" i="7"/>
  <c r="E12" i="7"/>
  <c r="A12" i="7"/>
  <c r="E11" i="7"/>
  <c r="A11" i="7"/>
  <c r="E10" i="7"/>
  <c r="A10" i="7"/>
  <c r="E9" i="7"/>
  <c r="I9" i="7" s="1"/>
  <c r="A9" i="7"/>
  <c r="E8" i="7"/>
  <c r="I8" i="7" s="1"/>
  <c r="E7" i="7"/>
  <c r="A7" i="7"/>
  <c r="I4" i="7"/>
  <c r="I4" i="6" l="1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7" i="6"/>
  <c r="E34" i="6" l="1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10" i="6"/>
  <c r="F22" i="3" l="1"/>
  <c r="F13" i="3" l="1"/>
  <c r="F11" i="3"/>
  <c r="F9" i="3"/>
  <c r="E46" i="3" l="1"/>
  <c r="A45" i="3" s="1"/>
  <c r="D41" i="3"/>
  <c r="D38" i="3"/>
  <c r="D35" i="3"/>
  <c r="B29" i="3" l="1"/>
  <c r="B20" i="3"/>
  <c r="B28" i="3"/>
  <c r="B19" i="3"/>
  <c r="B27" i="3"/>
  <c r="B18" i="3"/>
  <c r="D13" i="3"/>
  <c r="D11" i="3"/>
  <c r="I3" i="7" s="1"/>
  <c r="D9" i="3"/>
  <c r="I3" i="6" s="1"/>
  <c r="B6" i="3"/>
  <c r="I3" i="8" l="1"/>
  <c r="F15" i="3"/>
  <c r="F25" i="3" s="1"/>
  <c r="F30" i="3" s="1"/>
</calcChain>
</file>

<file path=xl/sharedStrings.xml><?xml version="1.0" encoding="utf-8"?>
<sst xmlns="http://schemas.openxmlformats.org/spreadsheetml/2006/main" count="166" uniqueCount="97">
  <si>
    <t>Anlage zur Fahrtkostenabrechnung</t>
  </si>
  <si>
    <t>lfd. Nr.</t>
  </si>
  <si>
    <t>Name</t>
  </si>
  <si>
    <t>Vorname</t>
  </si>
  <si>
    <t>Anwesenheitstage über 3 Stunden</t>
  </si>
  <si>
    <t>Art der Fahrtkosten</t>
  </si>
  <si>
    <t>Bankverbindung</t>
  </si>
  <si>
    <t>IBAN</t>
  </si>
  <si>
    <t>BIC</t>
  </si>
  <si>
    <t>Monat</t>
  </si>
  <si>
    <t>Tagesstätte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</si>
  <si>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</si>
  <si>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</si>
  <si>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</si>
  <si>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</si>
  <si>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</si>
  <si>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</si>
  <si>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</si>
  <si>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</si>
  <si>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</si>
  <si>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</si>
  <si>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</si>
  <si>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</si>
  <si>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PKW</t>
  </si>
  <si>
    <t>ÖPNV</t>
  </si>
  <si>
    <t>Fahrrad</t>
  </si>
  <si>
    <t>Fahrdienst/Taxi</t>
  </si>
  <si>
    <t>Roller/Motorrad</t>
  </si>
  <si>
    <t>Datum</t>
  </si>
  <si>
    <t>Unterschrift</t>
  </si>
  <si>
    <t>Stempel der Tagesstätte</t>
  </si>
  <si>
    <t>Abrechnung Tagesstätte</t>
  </si>
  <si>
    <t>I. Quartal</t>
  </si>
  <si>
    <t>Träger</t>
  </si>
  <si>
    <t>Ort</t>
  </si>
  <si>
    <t>genehmigte Platzzahl</t>
  </si>
  <si>
    <t>Abrechenbar</t>
  </si>
  <si>
    <t>Besucher</t>
  </si>
  <si>
    <t>Tage</t>
  </si>
  <si>
    <t>Summe</t>
  </si>
  <si>
    <t>Voll</t>
  </si>
  <si>
    <t>Halb</t>
  </si>
  <si>
    <t>Aug.</t>
  </si>
  <si>
    <t>Sept.</t>
  </si>
  <si>
    <t>Summe Besucher</t>
  </si>
  <si>
    <t>Fahrtkosten</t>
  </si>
  <si>
    <t>Summe Fahrtkosten</t>
  </si>
  <si>
    <t>maximal abrechenbar mit dem Bezirk Schwaben</t>
  </si>
  <si>
    <t>Noch zu zahlender Betrag</t>
  </si>
  <si>
    <t xml:space="preserve">Zusätzliche Daten für die Evaluation der Tagesstätten </t>
  </si>
  <si>
    <t>Fiktiv abrechenbar über die genehmigte Platzzahl hinaus</t>
  </si>
  <si>
    <t>II. Quartal</t>
  </si>
  <si>
    <t>III. Quartal</t>
  </si>
  <si>
    <t>IV. Quartal</t>
  </si>
  <si>
    <t>Augsburg, Böheimstr. 6</t>
  </si>
  <si>
    <t>Augsburg, Th.-Wiedemann-Str. 9</t>
  </si>
  <si>
    <t>Augsburg, Hofrat Röhrer Str. 10 1/2</t>
  </si>
  <si>
    <t>Augsburg, Kirchbergstr. 23</t>
  </si>
  <si>
    <t>Kaufbeuren, Kemnater Str. 16</t>
  </si>
  <si>
    <t>Krumbach, Mindelheimerstr. 20</t>
  </si>
  <si>
    <t>Füssen, Augustenstr. 14</t>
  </si>
  <si>
    <t>Günzburg, Lindenallee 2</t>
  </si>
  <si>
    <t>Zusmarshausen, Augsburgerstr. 38</t>
  </si>
  <si>
    <t>Aichach-Friedberg, Müchner Str. 19</t>
  </si>
  <si>
    <t>Meitingen, Hauptstr. 56 d</t>
  </si>
  <si>
    <t>Mering, Herzog-Wilhelm-Str. 1</t>
  </si>
  <si>
    <t>Illertissen, Unterer Graben 7</t>
  </si>
  <si>
    <t>Immenstadt, Sonthofener Str. 17</t>
  </si>
  <si>
    <t>Kempten, St. Mang-Platz 12</t>
  </si>
  <si>
    <t>-</t>
  </si>
  <si>
    <t>Bitte wählen</t>
  </si>
  <si>
    <t>Nachberechnung</t>
  </si>
  <si>
    <t>nicht abrechenbar</t>
  </si>
  <si>
    <t>Zuverdienst</t>
  </si>
  <si>
    <t>Neu-Ulm, Gartenstr. 20</t>
  </si>
  <si>
    <t>Kaufbeuren, Bismarckstraße 20</t>
  </si>
  <si>
    <t>Mindelheim, Hallstattstr. 14</t>
  </si>
  <si>
    <t>Lindenberg, Sedanstr. 4a</t>
  </si>
  <si>
    <t>Anzahl der Fahrten</t>
  </si>
  <si>
    <t>Kosten
Einzelfahrt
-strecke</t>
  </si>
  <si>
    <t>Gesamtkosten</t>
  </si>
  <si>
    <t>Donauwörth, Zirgesheimer Str. 15</t>
  </si>
  <si>
    <t>Dillingen, Reitweg 2</t>
  </si>
  <si>
    <t>abzüglich der Abschlagszahlungen für</t>
  </si>
  <si>
    <t>Anlage zur Fahrtkostenabrechnung - Nachberechnung</t>
  </si>
  <si>
    <r>
      <t xml:space="preserve">Bemerkung
</t>
    </r>
    <r>
      <rPr>
        <sz val="8"/>
        <color theme="1"/>
        <rFont val="Segoe UI"/>
        <family val="2"/>
      </rPr>
      <t>z.B. Summe; Ausnahme</t>
    </r>
  </si>
  <si>
    <r>
      <t xml:space="preserve">Nachberech-nungsmonat
</t>
    </r>
    <r>
      <rPr>
        <sz val="8"/>
        <color theme="1"/>
        <rFont val="Segoe UI"/>
        <family val="2"/>
      </rPr>
      <t>(MM/JJ)</t>
    </r>
  </si>
  <si>
    <t>21 + 5 Plätze Modellprojekt</t>
  </si>
  <si>
    <t>Betreuungs-
satz</t>
  </si>
  <si>
    <r>
      <t xml:space="preserve">Kosten
Monatskarte
</t>
    </r>
    <r>
      <rPr>
        <sz val="10"/>
        <color theme="1"/>
        <rFont val="Segoe UI"/>
        <family val="2"/>
      </rPr>
      <t>≥</t>
    </r>
    <r>
      <rPr>
        <sz val="9"/>
        <color theme="1"/>
        <rFont val="Segoe UI"/>
        <family val="2"/>
      </rPr>
      <t xml:space="preserve"> 10 Besuche</t>
    </r>
  </si>
  <si>
    <t>Anwesenheits-tage über 3 Stunden</t>
  </si>
  <si>
    <t>Mofa/Moped</t>
  </si>
  <si>
    <t>Formelübersicht</t>
  </si>
  <si>
    <t>23 + 5 Plätze</t>
  </si>
  <si>
    <t>Memmingen, In der Kappel 2</t>
  </si>
  <si>
    <t>Nördlingen, Glashütterstr. 2</t>
  </si>
  <si>
    <t xml:space="preserve">Schwabmünchen, Ferdinand-Wagner-Str.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</si>
</sst>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#,##0.00\ &quot;€&quot;"/>
    <numFmt numFmtId="165" formatCode="mm\/yy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l"/>
    </font>
    <font>
      <sz val="12"/>
      <name val="Segoe Ul"/>
    </font>
    <font>
      <b/>
      <sz val="11"/>
      <name val="Segoe Ul"/>
    </font>
    <font>
      <sz val="11"/>
      <color theme="1"/>
      <name val="Segoe Ul"/>
    </font>
    <font>
      <b/>
      <sz val="1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b/>
      <sz val="12"/>
      <name val="Segoe UI"/>
      <family val="2"/>
    </font>
    <font>
      <b/>
      <sz val="11"/>
      <color theme="0"/>
      <name val="Segoe UI"/>
      <family val="2"/>
    </font>
    <font>
      <sz val="8"/>
      <color theme="1"/>
      <name val="Segoe UI"/>
      <family val="2"/>
    </font>
    <font>
      <sz val="9"/>
      <color theme="1"/>
      <name val="Segoe UI"/>
      <family val="2"/>
    </font>
    <font>
      <b/>
      <sz val="15"/>
      <color theme="3"/>
      <name val="Calibri"/>
      <family val="2"/>
      <scheme val="minor"/>
    </font>
    <font>
      <b/>
      <sz val="12"/>
      <color rgb="FF333D68"/>
      <name val="Segoe UI"/>
      <family val="2"/>
    </font>
    <font>
      <b/>
      <sz val="14"/>
      <color rgb="FF333D68"/>
      <name val="Segoe UI"/>
      <family val="2"/>
    </font>
    <font>
      <b/>
      <sz val="16"/>
      <color rgb="FF333D68"/>
      <name val="Segoe UI"/>
      <family val="2"/>
    </font>
    <font>
      <b/>
      <sz val="11"/>
      <color rgb="FF333D68"/>
      <name val="Segoe UI"/>
      <family val="2"/>
    </font>
    <font>
      <sz val="11"/>
      <color rgb="FF333D68"/>
      <name val="Segoe UI"/>
      <family val="2"/>
    </font>
    <font>
      <sz val="10"/>
      <color theme="1"/>
      <name val="Segoe UI"/>
      <family val="2"/>
    </font>
    <font>
      <sz val="12"/>
      <color rgb="FF333D68"/>
      <name val="Segoe UI"/>
      <family val="2"/>
    </font>
    <font>
      <sz val="14"/>
      <color rgb="FF333D6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AE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35" applyNumberFormat="0" applyFill="0" applyAlignment="0" applyProtection="0"/>
  </cellStyleXfs>
  <cellXfs count="17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3" fillId="0" borderId="0" xfId="0" applyFont="1" applyProtection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/>
    <xf numFmtId="0" fontId="7" fillId="0" borderId="6" xfId="0" applyFont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/>
    <xf numFmtId="0" fontId="8" fillId="0" borderId="8" xfId="0" applyFont="1" applyBorder="1" applyAlignment="1" applyProtection="1">
      <alignment horizontal="center"/>
      <protection locked="0"/>
    </xf>
    <xf numFmtId="0" fontId="8" fillId="0" borderId="3" xfId="0" applyFont="1" applyBorder="1" applyAlignment="1"/>
    <xf numFmtId="0" fontId="8" fillId="0" borderId="3" xfId="0" applyFont="1" applyBorder="1" applyAlignment="1" applyProtection="1">
      <alignment horizontal="center"/>
      <protection locked="0"/>
    </xf>
    <xf numFmtId="0" fontId="8" fillId="0" borderId="6" xfId="0" applyFont="1" applyBorder="1"/>
    <xf numFmtId="0" fontId="8" fillId="0" borderId="14" xfId="0" applyFont="1" applyBorder="1"/>
    <xf numFmtId="164" fontId="8" fillId="0" borderId="14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7" fontId="8" fillId="0" borderId="11" xfId="0" applyNumberFormat="1" applyFont="1" applyBorder="1"/>
    <xf numFmtId="164" fontId="8" fillId="0" borderId="2" xfId="0" applyNumberFormat="1" applyFont="1" applyBorder="1" applyProtection="1">
      <protection locked="0"/>
    </xf>
    <xf numFmtId="0" fontId="8" fillId="0" borderId="15" xfId="0" applyFont="1" applyBorder="1"/>
    <xf numFmtId="0" fontId="8" fillId="0" borderId="0" xfId="0" applyFont="1" applyBorder="1"/>
    <xf numFmtId="7" fontId="8" fillId="0" borderId="16" xfId="0" applyNumberFormat="1" applyFont="1" applyBorder="1"/>
    <xf numFmtId="0" fontId="8" fillId="0" borderId="12" xfId="0" applyFont="1" applyBorder="1"/>
    <xf numFmtId="7" fontId="8" fillId="0" borderId="13" xfId="0" applyNumberFormat="1" applyFont="1" applyBorder="1"/>
    <xf numFmtId="164" fontId="8" fillId="0" borderId="2" xfId="0" applyNumberFormat="1" applyFont="1" applyBorder="1"/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10" fillId="0" borderId="0" xfId="0" applyFont="1" applyBorder="1" applyAlignment="1"/>
    <xf numFmtId="7" fontId="10" fillId="0" borderId="0" xfId="0" applyNumberFormat="1" applyFont="1" applyBorder="1"/>
    <xf numFmtId="1" fontId="8" fillId="0" borderId="8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19" xfId="0" applyFont="1" applyBorder="1" applyAlignment="1"/>
    <xf numFmtId="1" fontId="8" fillId="0" borderId="19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Alignment="1" applyProtection="1">
      <alignment horizontal="center"/>
    </xf>
    <xf numFmtId="0" fontId="9" fillId="0" borderId="0" xfId="0" applyFont="1" applyProtection="1"/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0" fontId="9" fillId="0" borderId="0" xfId="0" applyFont="1"/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 hidden="1"/>
    </xf>
    <xf numFmtId="1" fontId="9" fillId="0" borderId="23" xfId="0" applyNumberFormat="1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2" fontId="9" fillId="0" borderId="24" xfId="0" applyNumberFormat="1" applyFont="1" applyBorder="1" applyProtection="1">
      <protection locked="0" hidden="1"/>
    </xf>
    <xf numFmtId="2" fontId="9" fillId="0" borderId="2" xfId="0" applyNumberFormat="1" applyFont="1" applyBorder="1" applyProtection="1">
      <protection locked="0"/>
    </xf>
    <xf numFmtId="164" fontId="9" fillId="0" borderId="24" xfId="0" applyNumberFormat="1" applyFont="1" applyFill="1" applyBorder="1" applyProtection="1">
      <protection hidden="1"/>
    </xf>
    <xf numFmtId="0" fontId="9" fillId="0" borderId="26" xfId="0" applyFont="1" applyBorder="1" applyProtection="1">
      <protection locked="0"/>
    </xf>
    <xf numFmtId="0" fontId="9" fillId="0" borderId="24" xfId="0" applyFont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2" fontId="9" fillId="0" borderId="24" xfId="0" applyNumberFormat="1" applyFont="1" applyBorder="1" applyProtection="1">
      <protection locked="0"/>
    </xf>
    <xf numFmtId="1" fontId="9" fillId="0" borderId="29" xfId="0" applyNumberFormat="1" applyFont="1" applyBorder="1" applyAlignment="1" applyProtection="1">
      <alignment horizontal="center" vertical="center"/>
      <protection locked="0" hidden="1"/>
    </xf>
    <xf numFmtId="0" fontId="9" fillId="0" borderId="27" xfId="0" applyFont="1" applyBorder="1" applyProtection="1">
      <protection locked="0"/>
    </xf>
    <xf numFmtId="0" fontId="6" fillId="0" borderId="0" xfId="0" applyFont="1"/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protection hidden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1" fontId="9" fillId="0" borderId="24" xfId="0" applyNumberFormat="1" applyFont="1" applyBorder="1" applyAlignment="1" applyProtection="1">
      <alignment horizontal="center" vertical="center"/>
      <protection locked="0" hidden="1"/>
    </xf>
    <xf numFmtId="0" fontId="9" fillId="0" borderId="24" xfId="0" applyFont="1" applyBorder="1" applyAlignment="1" applyProtection="1">
      <alignment horizontal="center" vertical="center"/>
      <protection locked="0" hidden="1"/>
    </xf>
    <xf numFmtId="1" fontId="9" fillId="0" borderId="28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 hidden="1"/>
    </xf>
    <xf numFmtId="2" fontId="9" fillId="0" borderId="28" xfId="0" applyNumberFormat="1" applyFont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4" borderId="1" xfId="0" applyFont="1" applyFill="1" applyBorder="1" applyAlignment="1" applyProtection="1">
      <alignment vertical="top" wrapText="1"/>
      <protection hidden="1"/>
    </xf>
    <xf numFmtId="0" fontId="16" fillId="0" borderId="0" xfId="3" applyFont="1" applyBorder="1" applyProtection="1">
      <protection hidden="1"/>
    </xf>
    <xf numFmtId="0" fontId="17" fillId="0" borderId="0" xfId="3" applyFont="1" applyBorder="1" applyProtection="1">
      <protection hidden="1"/>
    </xf>
    <xf numFmtId="0" fontId="18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left"/>
      <protection locked="0"/>
    </xf>
    <xf numFmtId="164" fontId="15" fillId="0" borderId="2" xfId="0" applyNumberFormat="1" applyFont="1" applyBorder="1"/>
    <xf numFmtId="0" fontId="15" fillId="0" borderId="0" xfId="0" applyFont="1" applyBorder="1" applyAlignment="1"/>
    <xf numFmtId="0" fontId="18" fillId="0" borderId="0" xfId="0" applyFont="1" applyProtection="1"/>
    <xf numFmtId="0" fontId="9" fillId="0" borderId="6" xfId="0" applyFont="1" applyBorder="1" applyProtection="1">
      <protection locked="0"/>
    </xf>
    <xf numFmtId="0" fontId="9" fillId="0" borderId="6" xfId="0" applyFont="1" applyBorder="1" applyProtection="1"/>
    <xf numFmtId="0" fontId="19" fillId="0" borderId="0" xfId="0" applyFont="1" applyProtection="1"/>
    <xf numFmtId="0" fontId="21" fillId="0" borderId="0" xfId="0" applyFont="1" applyProtection="1"/>
    <xf numFmtId="0" fontId="16" fillId="0" borderId="0" xfId="0" applyFont="1" applyBorder="1" applyAlignment="1" applyProtection="1">
      <alignment horizontal="left"/>
    </xf>
    <xf numFmtId="0" fontId="22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 vertical="center"/>
    </xf>
    <xf numFmtId="2" fontId="9" fillId="0" borderId="5" xfId="0" applyNumberFormat="1" applyFont="1" applyBorder="1" applyProtection="1"/>
    <xf numFmtId="1" fontId="9" fillId="0" borderId="4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6" xfId="0" applyFont="1" applyBorder="1" applyProtection="1">
      <protection locked="0" hidden="1"/>
    </xf>
    <xf numFmtId="0" fontId="9" fillId="0" borderId="27" xfId="0" applyFont="1" applyBorder="1" applyProtection="1">
      <protection locked="0" hidden="1"/>
    </xf>
    <xf numFmtId="0" fontId="9" fillId="5" borderId="5" xfId="0" applyFont="1" applyFill="1" applyBorder="1" applyProtection="1"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2" fontId="9" fillId="5" borderId="5" xfId="0" applyNumberFormat="1" applyFont="1" applyFill="1" applyBorder="1" applyProtection="1">
      <protection locked="0"/>
    </xf>
    <xf numFmtId="164" fontId="9" fillId="5" borderId="5" xfId="0" applyNumberFormat="1" applyFont="1" applyFill="1" applyBorder="1" applyProtection="1">
      <protection hidden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5" xfId="0" applyFont="1" applyFill="1" applyBorder="1" applyProtection="1"/>
    <xf numFmtId="1" fontId="9" fillId="0" borderId="4" xfId="0" applyNumberFormat="1" applyFont="1" applyFill="1" applyBorder="1" applyAlignment="1" applyProtection="1">
      <alignment horizontal="center" vertical="center"/>
    </xf>
    <xf numFmtId="0" fontId="9" fillId="0" borderId="33" xfId="0" applyFont="1" applyFill="1" applyBorder="1" applyProtection="1">
      <protection locked="0" hidden="1"/>
    </xf>
    <xf numFmtId="0" fontId="9" fillId="5" borderId="5" xfId="0" applyFont="1" applyFill="1" applyBorder="1" applyProtection="1"/>
    <xf numFmtId="0" fontId="9" fillId="5" borderId="5" xfId="0" applyFont="1" applyFill="1" applyBorder="1" applyAlignment="1" applyProtection="1">
      <alignment horizontal="center" vertical="center"/>
    </xf>
    <xf numFmtId="2" fontId="9" fillId="5" borderId="5" xfId="0" applyNumberFormat="1" applyFont="1" applyFill="1" applyBorder="1" applyProtection="1"/>
    <xf numFmtId="164" fontId="9" fillId="5" borderId="5" xfId="0" applyNumberFormat="1" applyFont="1" applyFill="1" applyBorder="1" applyProtection="1"/>
    <xf numFmtId="0" fontId="9" fillId="0" borderId="36" xfId="0" applyFont="1" applyBorder="1" applyAlignment="1">
      <alignment vertical="center" wrapText="1"/>
    </xf>
    <xf numFmtId="0" fontId="9" fillId="0" borderId="32" xfId="0" applyFont="1" applyFill="1" applyBorder="1" applyProtection="1"/>
    <xf numFmtId="1" fontId="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8" fillId="0" borderId="2" xfId="0" applyNumberFormat="1" applyFont="1" applyBorder="1" applyProtection="1">
      <protection hidden="1"/>
    </xf>
    <xf numFmtId="0" fontId="9" fillId="0" borderId="33" xfId="0" applyFont="1" applyBorder="1" applyProtection="1">
      <protection locked="0" hidden="1"/>
    </xf>
    <xf numFmtId="0" fontId="9" fillId="0" borderId="34" xfId="0" applyFont="1" applyBorder="1" applyProtection="1">
      <protection locked="0" hidden="1"/>
    </xf>
    <xf numFmtId="1" fontId="9" fillId="5" borderId="37" xfId="0" applyNumberFormat="1" applyFont="1" applyFill="1" applyBorder="1" applyAlignment="1" applyProtection="1">
      <alignment horizontal="left" vertical="center"/>
    </xf>
    <xf numFmtId="15" fontId="9" fillId="0" borderId="2" xfId="0" applyNumberFormat="1" applyFont="1" applyBorder="1" applyProtection="1">
      <protection locked="0"/>
    </xf>
    <xf numFmtId="165" fontId="9" fillId="0" borderId="4" xfId="0" applyNumberFormat="1" applyFont="1" applyBorder="1" applyAlignment="1" applyProtection="1">
      <alignment horizontal="center" vertical="center"/>
    </xf>
    <xf numFmtId="165" fontId="9" fillId="0" borderId="23" xfId="0" applyNumberFormat="1" applyFont="1" applyBorder="1" applyAlignment="1" applyProtection="1">
      <alignment horizontal="center" vertical="center"/>
      <protection locked="0" hidden="1"/>
    </xf>
    <xf numFmtId="165" fontId="9" fillId="0" borderId="29" xfId="0" applyNumberFormat="1" applyFont="1" applyBorder="1" applyAlignment="1" applyProtection="1">
      <alignment horizontal="center" vertical="center"/>
      <protection locked="0" hidden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/>
    <xf numFmtId="0" fontId="9" fillId="0" borderId="14" xfId="0" applyFont="1" applyBorder="1" applyAlignment="1"/>
    <xf numFmtId="0" fontId="9" fillId="0" borderId="18" xfId="0" applyFont="1" applyBorder="1" applyAlignment="1"/>
    <xf numFmtId="0" fontId="15" fillId="0" borderId="17" xfId="0" applyFont="1" applyBorder="1" applyAlignment="1"/>
    <xf numFmtId="0" fontId="15" fillId="0" borderId="14" xfId="0" applyFont="1" applyBorder="1" applyAlignment="1"/>
    <xf numFmtId="0" fontId="15" fillId="0" borderId="18" xfId="0" applyFont="1" applyBorder="1" applyAlignment="1"/>
    <xf numFmtId="0" fontId="8" fillId="0" borderId="7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18" fillId="0" borderId="11" xfId="0" applyNumberFormat="1" applyFont="1" applyBorder="1" applyAlignment="1">
      <alignment horizontal="right" vertical="center"/>
    </xf>
    <xf numFmtId="164" fontId="19" fillId="0" borderId="13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</xf>
  </cellXfs>
  <cellStyles count="4">
    <cellStyle name="Standard" xfId="0" builtinId="0"/>
    <cellStyle name="Standard 2" xfId="1"/>
    <cellStyle name="Standard 3" xfId="2"/>
    <cellStyle name="Überschrift 1" xfId="3" builtinId="16"/>
  </cellStyles>
  <dxfs count="5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0" formatCode="General"/>
      <border diagonalUp="0" diagonalDown="0">
        <left style="thin">
          <color indexed="64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5" formatCode="mm\/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0" formatCode="General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0" formatCode="General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2" formatCode="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AEAEA"/>
      <color rgb="FF333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elle135" displayName="Tabelle135" ref="A6:J301" totalsRowShown="0" headerRowDxfId="58" dataDxfId="56" headerRowBorderDxfId="57" tableBorderDxfId="55">
  <tableColumns count="10">
    <tableColumn id="1" name="lfd. Nr." dataDxfId="54">
      <calculatedColumnFormula>IF(J7="Summe","GESAMTSUMME","")</calculatedColumnFormula>
    </tableColumn>
    <tableColumn id="2" name="Name" dataDxfId="53"/>
    <tableColumn id="3" name="Vorname" dataDxfId="52"/>
    <tableColumn id="4" name="Anwesenheitstage über 3 Stunden" dataDxfId="51"/>
    <tableColumn id="5" name="Anzahl der Fahrten" dataDxfId="50"/>
    <tableColumn id="6" name="Art der Fahrtkosten" dataDxfId="49"/>
    <tableColumn id="7" name="Kosten_x000a_Einzelfahrt_x000a_-strecke" dataDxfId="48">
      <calculatedColumnFormula>IF(AND(J7="Ausnahme",F7="ÖPNV"),H7/E7,"")</calculatedColumnFormula>
    </tableColumn>
    <tableColumn id="8" name="Kosten_x000a_Monatskarte_x000a_≥ 10 Besuche" dataDxfId="47"/>
    <tableColumn id="9" name="Gesamtkosten" dataDxfId="46">
      <calculatedColumnFormula>IF(F7="PKW",IF(D7&gt;4,G7*E7,""),IF(F7="ÖPNV",IF(D7&lt;4,"",IF(D7&gt;9,H7,E7*G7)),IF(F7="Fahrrad",IF(D7&gt;4,G7*E7,""),IF(F7="Roller/Motorrad",IF(D7&gt;4,G7*E7,""),IF(F7="Mofa/Mopet",IF(D7&gt;4,G7*E7,""),IF(F7="Fahrdienst/Taxi","siehe Abrechnung",""))))))</calculatedColumnFormula>
    </tableColumn>
    <tableColumn id="10" name="Bemerkung_x000a_z.B. Summe; Ausnahme" dataDxfId="45">
      <calculatedColumnFormula>IF(F7="Fahrdienst/Taxi","Abrechnung beigefügt","")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le1352" displayName="Tabelle1352" ref="A6:J300" totalsRowShown="0" headerRowDxfId="44" dataDxfId="42" headerRowBorderDxfId="43" tableBorderDxfId="41">
  <autoFilter ref="A6:J300"/>
  <tableColumns count="10">
    <tableColumn id="1" name="lfd. Nr." dataDxfId="40">
      <calculatedColumnFormula>IF(J7="Summe","GESAMTSUMME","")</calculatedColumnFormula>
    </tableColumn>
    <tableColumn id="2" name="Name" dataDxfId="39"/>
    <tableColumn id="3" name="Vorname" dataDxfId="38"/>
    <tableColumn id="4" name="Anwesenheitstage über 3 Stunden" dataDxfId="37"/>
    <tableColumn id="5" name="Anzahl der Fahrten" dataDxfId="36">
      <calculatedColumnFormula>D7*2</calculatedColumnFormula>
    </tableColumn>
    <tableColumn id="6" name="Art der Fahrtkosten" dataDxfId="35"/>
    <tableColumn id="7" name="Kosten_x000a_Einzelfahrt_x000a_-strecke" dataDxfId="34">
      <calculatedColumnFormula>IF(AND(J7="Ausnahme",F7="ÖPNV"),H7/E7,"")</calculatedColumnFormula>
    </tableColumn>
    <tableColumn id="8" name="Kosten_x000a_Monatskarte_x000a_≥ 10 Besuche" dataDxfId="33"/>
    <tableColumn id="9" name="Gesamtkosten" dataDxfId="32">
      <calculatedColumnFormula>IF(F7="PKW",IF(D7&gt;4,G7*E7,""),IF(F7="ÖPNV",IF(D7&lt;4,"",IF(D7&gt;9,H7,E7*G7)),IF(F7="Fahrrad",IF(D7&gt;4,G7*E7,""),IF(F7="Roller/Motorrad",IF(D7&gt;4,G7*E7,""),IF(F7="Mofa/Mopet",IF(D7&gt;4,G7*E7,""),IF(F7="Fahrdienst/Taxi","siehe Abrechnung",""))))))</calculatedColumnFormula>
    </tableColumn>
    <tableColumn id="10" name="Bemerkung_x000a_z.B. Summe; Ausnahme" dataDxfId="31">
      <calculatedColumnFormula>IF(F7="Fahrdienst/Taxi","Abrechnung beigefügt","")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elle13523" displayName="Tabelle13523" ref="A6:J300" totalsRowShown="0" headerRowDxfId="30" dataDxfId="28" headerRowBorderDxfId="29" tableBorderDxfId="27">
  <tableColumns count="10">
    <tableColumn id="1" name="lfd. Nr." dataDxfId="26">
      <calculatedColumnFormula>IF(J7="Summe","GESAMTSUMME","")</calculatedColumnFormula>
    </tableColumn>
    <tableColumn id="2" name="Name" dataDxfId="25"/>
    <tableColumn id="3" name="Vorname" dataDxfId="24"/>
    <tableColumn id="4" name="Anwesenheitstage über 3 Stunden" dataDxfId="23"/>
    <tableColumn id="5" name="Anzahl der Fahrten" dataDxfId="22">
      <calculatedColumnFormula>D7*2</calculatedColumnFormula>
    </tableColumn>
    <tableColumn id="6" name="Art der Fahrtkosten" dataDxfId="21"/>
    <tableColumn id="7" name="Kosten_x000a_Einzelfahrt_x000a_-strecke" dataDxfId="20">
      <calculatedColumnFormula>IF(AND(J7="Ausnahme",F7="ÖPNV"),H7/E7,"")</calculatedColumnFormula>
    </tableColumn>
    <tableColumn id="8" name="Kosten_x000a_Monatskarte_x000a_≥ 10 Besuche" dataDxfId="19"/>
    <tableColumn id="9" name="Gesamtkosten" dataDxfId="18">
      <calculatedColumnFormula>IF(F7="PKW",IF(D7&gt;4,G7*E7,""),IF(F7="ÖPNV",IF(D7&lt;4,"",IF(D7&gt;9,H7,E7*G7)),IF(F7="Fahrrad",IF(D7&gt;4,G7*E7,""),IF(F7="Roller/Motorrad",IF(D7&gt;4,G7*E7,""),IF(F7="Mofa/Mopet",IF(D7&gt;4,G7*E7,""),IF(F7="Fahrdienst/Taxi","siehe Abrechnung",""))))))</calculatedColumnFormula>
    </tableColumn>
    <tableColumn id="10" name="Bemerkung_x000a_z.B. Summe; Ausnahme" dataDxfId="17">
      <calculatedColumnFormula>IF(F7="Fahrdienst/Taxi","Abrechnung beigefügt","")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elle135236" displayName="Tabelle135236" ref="A6:K300" totalsRowShown="0" headerRowDxfId="16" dataDxfId="14" headerRowBorderDxfId="15" tableBorderDxfId="13">
  <tableColumns count="11">
    <tableColumn id="1" name="Nachberech-nungsmonat_x000a_(MM/JJ)" dataDxfId="12">
      <calculatedColumnFormula>IF(K7="Summe","GESAMTSUMME","")</calculatedColumnFormula>
    </tableColumn>
    <tableColumn id="11" name="lfd. Nr." dataDxfId="11"/>
    <tableColumn id="2" name="Name" dataDxfId="10"/>
    <tableColumn id="3" name="Vorname" dataDxfId="9"/>
    <tableColumn id="4" name="Anwesenheits-tage über 3 Stunden" dataDxfId="8"/>
    <tableColumn id="5" name="Anzahl der Fahrten" dataDxfId="7">
      <calculatedColumnFormula>E7*2</calculatedColumnFormula>
    </tableColumn>
    <tableColumn id="6" name="Art der Fahrtkosten" dataDxfId="6"/>
    <tableColumn id="7" name="Kosten_x000a_Einzelfahrt_x000a_-strecke" dataDxfId="5">
      <calculatedColumnFormula>IF(AND(K7="Ausnahme",G7="ÖPNV"),I7/F7,"")</calculatedColumnFormula>
    </tableColumn>
    <tableColumn id="8" name="Kosten_x000a_Monatskarte_x000a_≥ 10 Besuche" dataDxfId="4"/>
    <tableColumn id="9" name="Gesamtkosten" dataDxfId="3">
      <calculatedColumnFormula>IF(G7="PKW",IF(E7&gt;4,H7*F7,""),IF(G7="ÖPNV",IF(E7&lt;4,"",IF(E7&gt;9,I7,F7*H7)),IF(G7="Fahrrad",IF(E7&gt;4,H7*F7,""),IF(G7="Roller/Motorrad",IF(E7&gt;4,H7*F7,""),IF(G7="Mofa/Mopet",IF(E7&gt;4,H7*F7,""),IF(G7="Fahrdienst/Taxi","siehe Abrechnung",""))))))</calculatedColumnFormula>
    </tableColumn>
    <tableColumn id="10" name="Bemerkung_x000a_z.B. Summe; Ausnahme" dataDxfId="2">
      <calculatedColumnFormula>IF(G7="Fahrdienst/Taxi","Abrechnung beigefügt","")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Layout" zoomScale="85" zoomScaleNormal="100" zoomScalePageLayoutView="85" workbookViewId="0">
      <selection activeCell="F17" sqref="F17"/>
    </sheetView>
  </sheetViews>
  <sheetFormatPr baseColWidth="10" defaultColWidth="11" defaultRowHeight="15"/>
  <cols>
    <col min="1" max="1" width="31.25" style="17" customWidth="1"/>
    <col min="2" max="2" width="14.75" style="6" customWidth="1"/>
    <col min="3" max="3" width="7.25" style="6" customWidth="1"/>
    <col min="4" max="4" width="10.25" style="6" customWidth="1"/>
    <col min="5" max="5" width="13.375" style="6" customWidth="1"/>
    <col min="6" max="6" width="19.375" style="6" customWidth="1"/>
    <col min="7" max="7" width="2.25" style="6" customWidth="1"/>
    <col min="8" max="8" width="11" style="5"/>
    <col min="9" max="14" width="11" style="6"/>
    <col min="15" max="15" width="11" style="6" customWidth="1"/>
    <col min="16" max="16384" width="11" style="6"/>
  </cols>
  <sheetData>
    <row r="1" spans="1:15" ht="16.5">
      <c r="A1" s="18"/>
      <c r="B1" s="19"/>
      <c r="C1" s="19"/>
      <c r="D1" s="19"/>
      <c r="E1" s="19"/>
      <c r="F1" s="19"/>
    </row>
    <row r="2" spans="1:15" ht="25.5">
      <c r="A2" s="94" t="s">
        <v>31</v>
      </c>
      <c r="B2" s="103"/>
      <c r="C2" s="103"/>
      <c r="D2" s="103"/>
      <c r="E2" s="103"/>
      <c r="F2" s="103"/>
      <c r="G2" s="4"/>
    </row>
    <row r="3" spans="1:15" s="8" customFormat="1" ht="20.25">
      <c r="A3" s="104"/>
      <c r="B3" s="105"/>
      <c r="C3" s="106"/>
      <c r="D3" s="107"/>
      <c r="E3" s="96" t="s">
        <v>32</v>
      </c>
      <c r="F3" s="97">
        <v>2025</v>
      </c>
      <c r="G3" s="7"/>
    </row>
    <row r="4" spans="1:15" ht="16.5">
      <c r="A4" s="95" t="s">
        <v>33</v>
      </c>
      <c r="B4" s="172"/>
      <c r="C4" s="173"/>
      <c r="D4" s="173"/>
      <c r="E4" s="173"/>
      <c r="F4" s="173"/>
      <c r="G4" s="9"/>
      <c r="N4" s="8"/>
      <c r="O4" s="8"/>
    </row>
    <row r="5" spans="1:15" ht="16.5">
      <c r="A5" s="95" t="s">
        <v>34</v>
      </c>
      <c r="B5" s="172" t="s">
        <v>70</v>
      </c>
      <c r="C5" s="173"/>
      <c r="D5" s="173"/>
      <c r="E5" s="173"/>
      <c r="F5" s="173"/>
      <c r="G5" s="10"/>
      <c r="N5" s="8"/>
      <c r="O5" s="8"/>
    </row>
    <row r="6" spans="1:15" ht="16.5">
      <c r="A6" s="95" t="s">
        <v>35</v>
      </c>
      <c r="B6" s="174" t="str">
        <f>VLOOKUP(B5,Tabelle2!B1:C25,2,0)</f>
        <v>-</v>
      </c>
      <c r="C6" s="175"/>
      <c r="D6" s="175"/>
      <c r="E6" s="175"/>
      <c r="F6" s="175"/>
      <c r="G6" s="11"/>
      <c r="N6" s="8"/>
      <c r="O6" s="8"/>
    </row>
    <row r="7" spans="1:15" ht="16.5">
      <c r="A7" s="21"/>
      <c r="B7" s="22"/>
      <c r="C7" s="22"/>
      <c r="D7" s="22"/>
      <c r="E7" s="22"/>
      <c r="F7" s="22"/>
      <c r="G7" s="12"/>
      <c r="N7" s="8"/>
      <c r="O7" s="8"/>
    </row>
    <row r="8" spans="1:15" s="14" customFormat="1" ht="33">
      <c r="A8" s="23" t="s">
        <v>36</v>
      </c>
      <c r="B8" s="23" t="s">
        <v>37</v>
      </c>
      <c r="C8" s="23" t="s">
        <v>38</v>
      </c>
      <c r="D8" s="23" t="s">
        <v>9</v>
      </c>
      <c r="E8" s="24" t="s">
        <v>88</v>
      </c>
      <c r="F8" s="23" t="s">
        <v>39</v>
      </c>
      <c r="G8" s="13"/>
      <c r="O8" s="15"/>
    </row>
    <row r="9" spans="1:15" ht="16.5">
      <c r="A9" s="25" t="s">
        <v>40</v>
      </c>
      <c r="B9" s="26"/>
      <c r="C9" s="139">
        <v>20</v>
      </c>
      <c r="D9" s="139" t="str">
        <f>IF(E3="I. Quartal","Januar",IF(E3="II. Quartal","April",IF(E3="III. Quartal","Juli",IF(E3="IV. Quartal","Oktober"," "))))</f>
        <v>Januar</v>
      </c>
      <c r="E9" s="170"/>
      <c r="F9" s="168">
        <f>(B9+(B10/2))*C9*E9</f>
        <v>0</v>
      </c>
      <c r="G9" s="5"/>
      <c r="H9" s="6"/>
      <c r="O9" s="8"/>
    </row>
    <row r="10" spans="1:15" ht="16.5">
      <c r="A10" s="27" t="s">
        <v>41</v>
      </c>
      <c r="B10" s="28"/>
      <c r="C10" s="140"/>
      <c r="D10" s="140"/>
      <c r="E10" s="171"/>
      <c r="F10" s="169"/>
      <c r="G10" s="5"/>
      <c r="H10" s="6"/>
    </row>
    <row r="11" spans="1:15" ht="16.5">
      <c r="A11" s="25" t="s">
        <v>40</v>
      </c>
      <c r="B11" s="26"/>
      <c r="C11" s="139">
        <v>20</v>
      </c>
      <c r="D11" s="139" t="str">
        <f>IF(E3="I. Quartal","Februar",IF(E3="II. Quartal","Mai",IF(E3="III. Quartal","August",IF(E3="IV. Quartal","November"," "))))</f>
        <v>Februar</v>
      </c>
      <c r="E11" s="170"/>
      <c r="F11" s="168">
        <f>(B11+(B12/2))*C11*E11</f>
        <v>0</v>
      </c>
      <c r="G11" s="5"/>
      <c r="H11" s="6"/>
    </row>
    <row r="12" spans="1:15" ht="16.5">
      <c r="A12" s="27" t="s">
        <v>41</v>
      </c>
      <c r="B12" s="28"/>
      <c r="C12" s="140"/>
      <c r="D12" s="140" t="s">
        <v>42</v>
      </c>
      <c r="E12" s="171"/>
      <c r="F12" s="169"/>
      <c r="G12" s="5"/>
      <c r="H12" s="6"/>
    </row>
    <row r="13" spans="1:15" ht="16.5">
      <c r="A13" s="25" t="s">
        <v>40</v>
      </c>
      <c r="B13" s="26"/>
      <c r="C13" s="139">
        <v>20</v>
      </c>
      <c r="D13" s="139" t="str">
        <f>IF(E3="I. Quartal","März",IF(E3="II. Quartal","Juni",IF(E3="III. Quartal","September",IF(E3="IV. Quartal","Dezember"," "))))</f>
        <v>März</v>
      </c>
      <c r="E13" s="170"/>
      <c r="F13" s="168">
        <f>(B13+(B14/2))*C13*E13</f>
        <v>0</v>
      </c>
      <c r="G13" s="5"/>
      <c r="H13" s="6"/>
    </row>
    <row r="14" spans="1:15" ht="16.5">
      <c r="A14" s="27" t="s">
        <v>41</v>
      </c>
      <c r="B14" s="28"/>
      <c r="C14" s="140"/>
      <c r="D14" s="140" t="s">
        <v>43</v>
      </c>
      <c r="E14" s="171"/>
      <c r="F14" s="169"/>
      <c r="G14" s="5"/>
      <c r="H14" s="6"/>
    </row>
    <row r="15" spans="1:15" ht="14.25">
      <c r="A15" s="153" t="s">
        <v>44</v>
      </c>
      <c r="B15" s="154"/>
      <c r="C15" s="157"/>
      <c r="D15" s="158"/>
      <c r="E15" s="158"/>
      <c r="F15" s="160">
        <f>SUM(F9:F14)</f>
        <v>0</v>
      </c>
      <c r="G15" s="5"/>
      <c r="H15" s="6"/>
    </row>
    <row r="16" spans="1:15" ht="14.25">
      <c r="A16" s="155"/>
      <c r="B16" s="156"/>
      <c r="C16" s="159"/>
      <c r="D16" s="159"/>
      <c r="E16" s="159"/>
      <c r="F16" s="161"/>
      <c r="G16" s="5"/>
      <c r="H16" s="6"/>
    </row>
    <row r="17" spans="1:8" ht="12.6" customHeight="1">
      <c r="A17" s="19"/>
      <c r="B17" s="29"/>
      <c r="C17" s="19"/>
      <c r="D17" s="29"/>
      <c r="E17" s="30"/>
      <c r="F17" s="31"/>
      <c r="G17" s="5"/>
      <c r="H17" s="6"/>
    </row>
    <row r="18" spans="1:8" ht="16.5">
      <c r="A18" s="32" t="s">
        <v>45</v>
      </c>
      <c r="B18" s="33" t="str">
        <f>IF(E3="I. Quartal","Januar",IF(E3="II. Quartal","April",IF(E3="III. Quartal","Juli",IF(E3="IV. Quartal","Oktober"," "))))</f>
        <v>Januar</v>
      </c>
      <c r="C18" s="34"/>
      <c r="D18" s="35"/>
      <c r="E18" s="36"/>
      <c r="F18" s="129" t="str">
        <f>IF('I. Anlage Fahrtkostenabr.'!A8="","",VLOOKUP("Gesamtsumme",'I. Anlage Fahrtkostenabr.'!A8:J301,9,FALSE))</f>
        <v/>
      </c>
      <c r="G18" s="5"/>
      <c r="H18" s="6"/>
    </row>
    <row r="19" spans="1:8" ht="16.5">
      <c r="A19" s="32" t="s">
        <v>45</v>
      </c>
      <c r="B19" s="33" t="str">
        <f>IF(E3="I. Quartal","Februar",IF(E3="II. Quartal","Mai",IF(E3="III. Quartal","August",IF(E3="IV. Quartal","November"," "))))</f>
        <v>Februar</v>
      </c>
      <c r="C19" s="38"/>
      <c r="D19" s="39"/>
      <c r="E19" s="40"/>
      <c r="F19" s="129" t="str">
        <f>IF('II. Anlage Fahrtkostenabr.'!A8="","",VLOOKUP("Gesamtsumme",'II. Anlage Fahrtkostenabr.'!A8:J300,9,FALSE))</f>
        <v/>
      </c>
      <c r="G19" s="5"/>
      <c r="H19" s="6"/>
    </row>
    <row r="20" spans="1:8" ht="16.5">
      <c r="A20" s="32" t="s">
        <v>45</v>
      </c>
      <c r="B20" s="33" t="str">
        <f>IF(E3="I. Quartal","März",IF(E3="II. Quartal","Juni",IF(E3="III. Quartal","September",IF(E3="IV. Quartal","Dezember"," "))))</f>
        <v>März</v>
      </c>
      <c r="C20" s="41"/>
      <c r="D20" s="29"/>
      <c r="E20" s="42"/>
      <c r="F20" s="129" t="str">
        <f>IF('III. Anlage Fahrtkostenabr.'!A8="","",VLOOKUP("Gesamtsumme",'III. Anlage Fahrtkostenabr.'!A8:J300,9,FALSE))</f>
        <v/>
      </c>
      <c r="G20" s="5"/>
      <c r="H20" s="6"/>
    </row>
    <row r="21" spans="1:8" ht="16.5">
      <c r="A21" s="32" t="s">
        <v>71</v>
      </c>
      <c r="B21" s="33"/>
      <c r="C21" s="41"/>
      <c r="D21" s="29"/>
      <c r="E21" s="42"/>
      <c r="F21" s="129" t="str">
        <f>IF('Nachberechnung Anlage Fahrtk.'!A8="","",VLOOKUP("Gesamtsumme",'Nachberechnung Anlage Fahrtk.'!A8:K300,10,FALSE))</f>
        <v/>
      </c>
      <c r="G21" s="5"/>
      <c r="H21" s="6"/>
    </row>
    <row r="22" spans="1:8" ht="14.25">
      <c r="A22" s="153" t="s">
        <v>46</v>
      </c>
      <c r="B22" s="162"/>
      <c r="C22" s="165"/>
      <c r="D22" s="166"/>
      <c r="E22" s="166"/>
      <c r="F22" s="160">
        <f>SUM(F18:F21)</f>
        <v>0</v>
      </c>
      <c r="G22" s="5"/>
      <c r="H22" s="6"/>
    </row>
    <row r="23" spans="1:8" ht="14.25">
      <c r="A23" s="163"/>
      <c r="B23" s="164"/>
      <c r="C23" s="167"/>
      <c r="D23" s="167"/>
      <c r="E23" s="167"/>
      <c r="F23" s="161"/>
      <c r="G23" s="5"/>
      <c r="H23" s="6"/>
    </row>
    <row r="24" spans="1:8" ht="12.6" customHeight="1">
      <c r="A24" s="19"/>
      <c r="B24" s="29"/>
      <c r="C24" s="19"/>
      <c r="D24" s="29"/>
      <c r="E24" s="30"/>
      <c r="F24" s="30"/>
      <c r="G24" s="5"/>
      <c r="H24" s="6"/>
    </row>
    <row r="25" spans="1:8" ht="16.5">
      <c r="A25" s="144" t="s">
        <v>47</v>
      </c>
      <c r="B25" s="145"/>
      <c r="C25" s="145"/>
      <c r="D25" s="145"/>
      <c r="E25" s="146"/>
      <c r="F25" s="43">
        <f>F15+F22</f>
        <v>0</v>
      </c>
      <c r="G25" s="5"/>
      <c r="H25" s="6"/>
    </row>
    <row r="26" spans="1:8" ht="16.5">
      <c r="A26" s="144" t="s">
        <v>83</v>
      </c>
      <c r="B26" s="145"/>
      <c r="C26" s="145"/>
      <c r="D26" s="145"/>
      <c r="E26" s="145"/>
      <c r="F26" s="146"/>
      <c r="G26" s="5"/>
      <c r="H26" s="6"/>
    </row>
    <row r="27" spans="1:8" ht="16.5">
      <c r="A27" s="44"/>
      <c r="B27" s="45" t="str">
        <f>IF(E3="I. Quartal","Januar",IF(E3="II. Quartal","April",IF(E3="III. Quartal","Juli",IF(E3="IV. Quartal","Oktober"," "))))</f>
        <v>Januar</v>
      </c>
      <c r="C27" s="38"/>
      <c r="D27" s="39"/>
      <c r="E27" s="40"/>
      <c r="F27" s="37"/>
      <c r="G27" s="5"/>
      <c r="H27" s="6"/>
    </row>
    <row r="28" spans="1:8" ht="16.5">
      <c r="A28" s="44"/>
      <c r="B28" s="45" t="str">
        <f>IF(E3="I. Quartal","Februar",IF(E3="II. Quartal","Mai",IF(E3="III. Quartal","August",IF(E3="IV. Quartal","November"," "))))</f>
        <v>Februar</v>
      </c>
      <c r="C28" s="38"/>
      <c r="D28" s="39"/>
      <c r="E28" s="40"/>
      <c r="F28" s="37"/>
      <c r="G28" s="5"/>
      <c r="H28" s="6"/>
    </row>
    <row r="29" spans="1:8" ht="16.5">
      <c r="A29" s="44"/>
      <c r="B29" s="45" t="str">
        <f>IF(E3="I. Quartal","März",IF(E3="II. Quartal","Juni",IF(E3="III. Quartal","September",IF(E3="IV. Quartal","Dezember"," "))))</f>
        <v>März</v>
      </c>
      <c r="C29" s="41"/>
      <c r="D29" s="29"/>
      <c r="E29" s="42"/>
      <c r="F29" s="37"/>
      <c r="G29" s="5"/>
      <c r="H29" s="6"/>
    </row>
    <row r="30" spans="1:8" ht="17.25">
      <c r="A30" s="147" t="s">
        <v>48</v>
      </c>
      <c r="B30" s="148"/>
      <c r="C30" s="148"/>
      <c r="D30" s="148"/>
      <c r="E30" s="149"/>
      <c r="F30" s="98">
        <f>F25-F27-F28-F29</f>
        <v>0</v>
      </c>
      <c r="G30" s="5"/>
      <c r="H30" s="6"/>
    </row>
    <row r="31" spans="1:8" ht="12.6" customHeight="1">
      <c r="A31" s="46"/>
      <c r="B31" s="46"/>
      <c r="C31" s="46"/>
      <c r="D31" s="46"/>
      <c r="E31" s="46"/>
      <c r="F31" s="47"/>
      <c r="G31" s="5"/>
      <c r="H31" s="6"/>
    </row>
    <row r="32" spans="1:8" ht="17.25">
      <c r="A32" s="99" t="s">
        <v>49</v>
      </c>
      <c r="B32" s="46"/>
      <c r="C32" s="46"/>
      <c r="D32" s="46"/>
      <c r="E32" s="46"/>
      <c r="F32" s="47"/>
    </row>
    <row r="33" spans="1:8" ht="16.5">
      <c r="A33" s="150" t="s">
        <v>50</v>
      </c>
      <c r="B33" s="141" t="s">
        <v>37</v>
      </c>
      <c r="C33" s="141" t="s">
        <v>38</v>
      </c>
      <c r="D33" s="141" t="s">
        <v>9</v>
      </c>
      <c r="E33" s="19"/>
      <c r="F33" s="19"/>
    </row>
    <row r="34" spans="1:8" ht="16.5">
      <c r="A34" s="151"/>
      <c r="B34" s="152"/>
      <c r="C34" s="152"/>
      <c r="D34" s="152"/>
      <c r="E34" s="19"/>
      <c r="F34" s="19"/>
    </row>
    <row r="35" spans="1:8" ht="16.5">
      <c r="A35" s="25" t="s">
        <v>40</v>
      </c>
      <c r="B35" s="48"/>
      <c r="C35" s="139">
        <v>20</v>
      </c>
      <c r="D35" s="141" t="str">
        <f>IF(E3="I. Quartal","Januar",IF(E3="II. Quartal","April",IF(E3="III. Quartal","Juli",IF(E3="IV. Quartal","Oktober"," "))))</f>
        <v>Januar</v>
      </c>
      <c r="E35" s="19"/>
      <c r="F35" s="19"/>
    </row>
    <row r="36" spans="1:8" ht="16.5">
      <c r="A36" s="27" t="s">
        <v>41</v>
      </c>
      <c r="B36" s="49"/>
      <c r="C36" s="140"/>
      <c r="D36" s="142"/>
      <c r="E36" s="19"/>
      <c r="F36" s="19"/>
    </row>
    <row r="37" spans="1:8" ht="16.5">
      <c r="A37" s="50" t="s">
        <v>72</v>
      </c>
      <c r="B37" s="51"/>
      <c r="C37" s="52"/>
      <c r="D37" s="143"/>
      <c r="E37" s="19"/>
      <c r="F37" s="19"/>
    </row>
    <row r="38" spans="1:8" ht="16.5">
      <c r="A38" s="25" t="s">
        <v>40</v>
      </c>
      <c r="B38" s="48"/>
      <c r="C38" s="139">
        <v>20</v>
      </c>
      <c r="D38" s="141" t="str">
        <f>IF(E3="I. Quartal","Februar",IF(E3="II. Quartal","Mai",IF(E3="III. Quartal","August",IF(E3="IV. Quartal","November"," "))))</f>
        <v>Februar</v>
      </c>
      <c r="E38" s="19"/>
      <c r="F38" s="19"/>
    </row>
    <row r="39" spans="1:8" ht="16.5">
      <c r="A39" s="27" t="s">
        <v>41</v>
      </c>
      <c r="B39" s="49"/>
      <c r="C39" s="140"/>
      <c r="D39" s="142"/>
      <c r="E39" s="19"/>
      <c r="F39" s="19"/>
    </row>
    <row r="40" spans="1:8" ht="16.5">
      <c r="A40" s="50" t="s">
        <v>72</v>
      </c>
      <c r="B40" s="51"/>
      <c r="C40" s="52"/>
      <c r="D40" s="143"/>
      <c r="E40" s="19"/>
      <c r="F40" s="19"/>
      <c r="H40" s="6"/>
    </row>
    <row r="41" spans="1:8" ht="16.5">
      <c r="A41" s="25" t="s">
        <v>40</v>
      </c>
      <c r="B41" s="48"/>
      <c r="C41" s="139">
        <v>20</v>
      </c>
      <c r="D41" s="141" t="str">
        <f>IF(E3="I. Quartal","März",IF(E3="II. Quartal","Juni",IF(E3="III. Quartal","September",IF(E3="IV. Quartal","Dezember"," "))))</f>
        <v>März</v>
      </c>
      <c r="E41" s="19"/>
      <c r="F41" s="19"/>
      <c r="H41" s="6"/>
    </row>
    <row r="42" spans="1:8" ht="16.5">
      <c r="A42" s="27" t="s">
        <v>41</v>
      </c>
      <c r="B42" s="49"/>
      <c r="C42" s="140"/>
      <c r="D42" s="142"/>
      <c r="E42" s="19"/>
      <c r="F42" s="53"/>
      <c r="H42" s="6"/>
    </row>
    <row r="43" spans="1:8" ht="16.5">
      <c r="A43" s="27" t="s">
        <v>72</v>
      </c>
      <c r="B43" s="49"/>
      <c r="C43" s="52"/>
      <c r="D43" s="143"/>
      <c r="E43" s="19"/>
      <c r="F43" s="53"/>
      <c r="H43" s="6"/>
    </row>
    <row r="44" spans="1:8" ht="12.6" customHeight="1">
      <c r="A44" s="18"/>
      <c r="B44" s="19"/>
      <c r="C44" s="19"/>
      <c r="D44" s="19"/>
      <c r="E44" s="19"/>
      <c r="F44" s="19"/>
    </row>
    <row r="45" spans="1:8" ht="16.5">
      <c r="A45" s="137" t="str">
        <f>IF(E46=0,"","Stunden im Zuverdienst")</f>
        <v/>
      </c>
      <c r="B45" s="138"/>
      <c r="C45" s="19"/>
      <c r="D45" s="19"/>
      <c r="E45" s="19"/>
      <c r="F45" s="19"/>
    </row>
    <row r="46" spans="1:8" ht="16.5">
      <c r="A46" s="137"/>
      <c r="B46" s="138"/>
      <c r="C46" s="19"/>
      <c r="D46" s="19"/>
      <c r="E46" s="54">
        <f>VLOOKUP(B5,Tabelle2!B1:D25,3,D497)</f>
        <v>0</v>
      </c>
      <c r="F46" s="19"/>
    </row>
    <row r="47" spans="1:8" ht="12.6" customHeight="1">
      <c r="A47" s="55"/>
      <c r="B47" s="20"/>
      <c r="C47" s="20"/>
      <c r="D47" s="56"/>
      <c r="E47" s="20"/>
      <c r="F47" s="20"/>
    </row>
    <row r="48" spans="1:8" ht="16.5">
      <c r="A48" s="100" t="s">
        <v>6</v>
      </c>
      <c r="B48" s="56"/>
      <c r="C48" s="56"/>
      <c r="D48" s="56"/>
      <c r="E48" s="20"/>
      <c r="F48" s="20"/>
    </row>
    <row r="49" spans="1:7" ht="16.5">
      <c r="A49" s="101" t="s">
        <v>7</v>
      </c>
      <c r="B49" s="56"/>
      <c r="C49" s="56"/>
      <c r="D49" s="20"/>
      <c r="E49" s="56" t="s">
        <v>30</v>
      </c>
      <c r="F49" s="56"/>
      <c r="G49" s="16"/>
    </row>
    <row r="50" spans="1:7" ht="16.5">
      <c r="A50" s="101" t="s">
        <v>8</v>
      </c>
      <c r="B50" s="56"/>
      <c r="C50" s="56"/>
      <c r="D50" s="20"/>
      <c r="E50" s="56"/>
      <c r="F50" s="56"/>
      <c r="G50" s="16"/>
    </row>
    <row r="51" spans="1:7" ht="21" customHeight="1">
      <c r="A51" s="56"/>
      <c r="B51" s="56"/>
      <c r="C51" s="56"/>
      <c r="D51" s="20"/>
      <c r="E51" s="56"/>
      <c r="F51" s="56"/>
      <c r="G51" s="16"/>
    </row>
    <row r="52" spans="1:7" ht="21" customHeight="1">
      <c r="A52" s="102"/>
      <c r="B52" s="56"/>
      <c r="C52" s="56"/>
      <c r="D52" s="20"/>
      <c r="E52" s="102"/>
      <c r="F52" s="102"/>
      <c r="G52" s="16"/>
    </row>
    <row r="53" spans="1:7" ht="16.5">
      <c r="A53" s="57" t="s">
        <v>28</v>
      </c>
      <c r="B53" s="20"/>
      <c r="C53" s="20"/>
      <c r="D53" s="20"/>
      <c r="E53" s="57" t="s">
        <v>29</v>
      </c>
      <c r="F53" s="20"/>
      <c r="G53" s="16"/>
    </row>
  </sheetData>
  <sheetProtection algorithmName="SHA-512" hashValue="Rv2EuGRm187/SQocpzTrWcfULsY8qoYbzlgXH4SaLndvXYmQKxXDsUZiuWitovg2kjGgWF4APcZkLhrM9TNMUQ==" saltValue="kZd9VNRQLMfOUM2mqMZn4A==" spinCount="100000" sheet="1" formatCells="0"/>
  <mergeCells count="36">
    <mergeCell ref="B4:F4"/>
    <mergeCell ref="B5:F5"/>
    <mergeCell ref="B6:F6"/>
    <mergeCell ref="C9:C10"/>
    <mergeCell ref="D9:D10"/>
    <mergeCell ref="F9:F10"/>
    <mergeCell ref="E9:E10"/>
    <mergeCell ref="C11:C12"/>
    <mergeCell ref="D11:D12"/>
    <mergeCell ref="F11:F12"/>
    <mergeCell ref="C13:C14"/>
    <mergeCell ref="D13:D14"/>
    <mergeCell ref="F13:F14"/>
    <mergeCell ref="E11:E12"/>
    <mergeCell ref="E13:E14"/>
    <mergeCell ref="A15:B16"/>
    <mergeCell ref="C15:E16"/>
    <mergeCell ref="F15:F16"/>
    <mergeCell ref="A22:B23"/>
    <mergeCell ref="C22:E23"/>
    <mergeCell ref="F22:F23"/>
    <mergeCell ref="D41:D43"/>
    <mergeCell ref="D38:D40"/>
    <mergeCell ref="D35:D37"/>
    <mergeCell ref="A25:E25"/>
    <mergeCell ref="A26:F26"/>
    <mergeCell ref="A30:E30"/>
    <mergeCell ref="A33:A34"/>
    <mergeCell ref="B33:B34"/>
    <mergeCell ref="C33:C34"/>
    <mergeCell ref="D33:D34"/>
    <mergeCell ref="A45:A46"/>
    <mergeCell ref="B45:B46"/>
    <mergeCell ref="C35:C36"/>
    <mergeCell ref="C38:C39"/>
    <mergeCell ref="C41:C42"/>
  </mergeCells>
  <conditionalFormatting sqref="A45:A46">
    <cfRule type="cellIs" dxfId="1" priority="2" operator="equal">
      <formula>"Arbeitsstunden im Zuverdienst"</formula>
    </cfRule>
  </conditionalFormatting>
  <conditionalFormatting sqref="B45:B46">
    <cfRule type="cellIs" dxfId="0" priority="1" operator="greaterThanOrEqual">
      <formula>1</formula>
    </cfRule>
  </conditionalFormatting>
  <dataValidations count="5">
    <dataValidation type="whole" allowBlank="1" showInputMessage="1" showErrorMessage="1" sqref="B9:B14">
      <formula1>0</formula1>
      <formula2>100</formula2>
    </dataValidation>
    <dataValidation type="decimal" allowBlank="1" showInputMessage="1" showErrorMessage="1" sqref="B45:B46">
      <formula1>0</formula1>
      <formula2>2000</formula2>
    </dataValidation>
    <dataValidation type="decimal" allowBlank="1" showInputMessage="1" showErrorMessage="1" sqref="F27:F29">
      <formula1>0.01</formula1>
      <formula2>1500000</formula2>
    </dataValidation>
    <dataValidation type="whole" allowBlank="1" showInputMessage="1" showErrorMessage="1" sqref="B35:B43">
      <formula1>0</formula1>
      <formula2>500</formula2>
    </dataValidation>
    <dataValidation type="date" operator="greaterThan" allowBlank="1" showInputMessage="1" showErrorMessage="1" sqref="A53">
      <formula1>44927</formula1>
    </dataValidation>
  </dataValidations>
  <pageMargins left="0.7" right="0.7" top="1.0431372549019609" bottom="0.78740157499999996" header="0.3" footer="0.3"/>
  <pageSetup paperSize="9" scale="80" orientation="portrait" r:id="rId1"/>
  <headerFooter>
    <oddHeader>&amp;R&amp;8&amp;G</oddHeader>
    <oddFooter>&amp;L&amp;"Segoe UI,Standard"Abrechnung der Tagesstätte
Formular 2A-5-0-2&amp;C&amp;"Segoe UI,Standard"Bezirk Schwaben
SG 2A&amp;R&amp;"Segoe UI,Standard"Version 10
Erstellt durch M. Nübel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Tabelle2!$F$5:$F$10</xm:f>
          </x14:formula1>
          <xm:sqref>F3</xm:sqref>
        </x14:dataValidation>
        <x14:dataValidation type="list" allowBlank="1" showInputMessage="1" showErrorMessage="1">
          <x14:formula1>
            <xm:f>Tabelle2!$I$4:$I$7</xm:f>
          </x14:formula1>
          <xm:sqref>E3</xm:sqref>
        </x14:dataValidation>
        <x14:dataValidation type="list" allowBlank="1" showInputMessage="1" showErrorMessage="1">
          <x14:formula1>
            <xm:f>Tabelle2!$B$1:$B$25</xm:f>
          </x14:formula1>
          <xm:sqref>B5:F5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8"/>
  <sheetViews>
    <sheetView zoomScaleNormal="100" workbookViewId="0">
      <selection activeCell="F10" sqref="F10"/>
    </sheetView>
  </sheetViews>
  <sheetFormatPr baseColWidth="10" defaultRowHeight="14.25"/>
  <cols>
    <col min="1" max="1" width="14" customWidth="1"/>
    <col min="2" max="2" width="22.75" customWidth="1"/>
    <col min="3" max="3" width="25.25" customWidth="1"/>
    <col min="4" max="5" width="11.125" customWidth="1"/>
    <col min="6" max="6" width="16.25" bestFit="1" customWidth="1"/>
    <col min="8" max="8" width="11.25" customWidth="1"/>
    <col min="9" max="9" width="19.5" customWidth="1"/>
    <col min="10" max="10" width="18.5" customWidth="1"/>
  </cols>
  <sheetData>
    <row r="1" spans="1:10" ht="16.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20.25">
      <c r="A2" s="93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5">
      <c r="A3" s="59" t="s">
        <v>10</v>
      </c>
      <c r="B3" s="56" t="str">
        <f>Abrechnung!B5</f>
        <v>Bitte wählen</v>
      </c>
      <c r="C3" s="58"/>
      <c r="D3" s="58"/>
      <c r="E3" s="58"/>
      <c r="F3" s="58"/>
      <c r="G3" s="58"/>
      <c r="H3" s="58"/>
      <c r="I3" s="176" t="str">
        <f>Abrechnung!D9</f>
        <v>Januar</v>
      </c>
      <c r="J3" s="176"/>
    </row>
    <row r="4" spans="1:10" ht="16.5">
      <c r="A4" s="58"/>
      <c r="B4" s="58"/>
      <c r="C4" s="58"/>
      <c r="D4" s="58"/>
      <c r="E4" s="58"/>
      <c r="F4" s="58"/>
      <c r="G4" s="58"/>
      <c r="H4" s="58"/>
      <c r="I4" s="176">
        <f>Abrechnung!F3</f>
        <v>2025</v>
      </c>
      <c r="J4" s="176"/>
    </row>
    <row r="5" spans="1:10" ht="17.25" thickBot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50.25" thickBot="1">
      <c r="A6" s="60" t="s">
        <v>1</v>
      </c>
      <c r="B6" s="61" t="s">
        <v>2</v>
      </c>
      <c r="C6" s="61" t="s">
        <v>3</v>
      </c>
      <c r="D6" s="62" t="s">
        <v>4</v>
      </c>
      <c r="E6" s="62" t="s">
        <v>78</v>
      </c>
      <c r="F6" s="62" t="s">
        <v>5</v>
      </c>
      <c r="G6" s="62" t="s">
        <v>79</v>
      </c>
      <c r="H6" s="62" t="s">
        <v>89</v>
      </c>
      <c r="I6" s="63" t="s">
        <v>80</v>
      </c>
      <c r="J6" s="126" t="s">
        <v>85</v>
      </c>
    </row>
    <row r="7" spans="1:10" s="1" customFormat="1" ht="16.5">
      <c r="A7" s="110" t="str">
        <f t="shared" ref="A7:A71" si="0">IF(J7="Summe","GESAMTSUMME","")</f>
        <v/>
      </c>
      <c r="B7" s="132" t="s">
        <v>92</v>
      </c>
      <c r="C7" s="122"/>
      <c r="D7" s="123"/>
      <c r="E7" s="108">
        <f t="shared" ref="E7:E71" si="1">D7*2</f>
        <v>0</v>
      </c>
      <c r="F7" s="122"/>
      <c r="G7" s="109" t="str">
        <f t="shared" ref="G7" si="2">IF(AND(J7="Ausnahme",F7="ÖPNV"),H7/E7,"")</f>
        <v/>
      </c>
      <c r="H7" s="124"/>
      <c r="I7" s="117"/>
      <c r="J7" s="127" t="str">
        <f>IF(F7="Fahrdienst/Taxi","Abrechnung beigefügt","")</f>
        <v/>
      </c>
    </row>
    <row r="8" spans="1:10" s="1" customFormat="1" ht="16.5">
      <c r="A8" s="66"/>
      <c r="B8" s="67"/>
      <c r="C8" s="67"/>
      <c r="D8" s="68"/>
      <c r="E8" s="65">
        <f t="shared" si="1"/>
        <v>0</v>
      </c>
      <c r="F8" s="67"/>
      <c r="G8" s="69"/>
      <c r="H8" s="70"/>
      <c r="I8" s="71" t="str">
        <f>IF(J8="Summe",SUM($I$7:I7),IF(F8="PKW",IF(D8&gt;4,G8*E8,""),IF(F8="ÖPNV",IF(D8&lt;5,"",IF(E8&gt;19,H8,E8*G8)),IF(F8="Fahrrad",IF(D8&gt;4,G8*E8,""),IF(F8="Roller/Motorrad",IF(D8&gt;4,G8*E8,""),IF(F8="Mofa/Moped",IF(D8&gt;4,G8*E8,""),IF(F8="Fahrdienst/Taxi",H8,"")))))))</f>
        <v/>
      </c>
      <c r="J8" s="121" t="str">
        <f t="shared" ref="J8" si="3">IF(F8="Fahrdienst/Taxi","Abrechnung beigefügt","")</f>
        <v/>
      </c>
    </row>
    <row r="9" spans="1:10" s="1" customFormat="1" ht="16.5">
      <c r="A9" s="66" t="str">
        <f>IF(J9="Summe","GESAMTSUMME","")</f>
        <v/>
      </c>
      <c r="B9" s="73"/>
      <c r="C9" s="73"/>
      <c r="D9" s="74"/>
      <c r="E9" s="65">
        <f t="shared" si="1"/>
        <v>0</v>
      </c>
      <c r="F9" s="73"/>
      <c r="G9" s="69"/>
      <c r="H9" s="75"/>
      <c r="I9" s="71" t="str">
        <f>IF(J9="Summe",SUM($I$7:I8),IF(F9="PKW",IF(D9&gt;4,G9*E9,""),IF(F9="ÖPNV",IF(D9&lt;5,"",IF(E9&gt;19,H9,E9*G9)),IF(F9="Fahrrad",IF(D9&gt;4,G9*E9,""),IF(F9="Roller/Motorrad",IF(D9&gt;4,G9*E9,""),IF(F9="Mofa/Moped",IF(D9&gt;4,G9*E9,""),IF(F9="Fahrdienst/Taxi",H9,"")))))))</f>
        <v/>
      </c>
      <c r="J9" s="121" t="str">
        <f t="shared" ref="J9:J14" si="4">IF(F9="Fahrdienst/Taxi","Abrechnung beigefügt","")</f>
        <v/>
      </c>
    </row>
    <row r="10" spans="1:10" s="1" customFormat="1" ht="16.5">
      <c r="A10" s="66" t="str">
        <f t="shared" si="0"/>
        <v/>
      </c>
      <c r="B10" s="67"/>
      <c r="C10" s="133"/>
      <c r="D10" s="68"/>
      <c r="E10" s="65">
        <f t="shared" si="1"/>
        <v>0</v>
      </c>
      <c r="F10" s="67"/>
      <c r="G10" s="69" t="str">
        <f t="shared" ref="G10:G73" si="5">IF(AND(J10="Ausnahme",F10="ÖPNV"),H10/E10,"")</f>
        <v/>
      </c>
      <c r="H10" s="70"/>
      <c r="I10" s="71" t="str">
        <f>IF(J10="Summe",SUM($I$7:I9),IF(F10="PKW",IF(D10&gt;4,G10*E10,""),IF(F10="ÖPNV",IF(D10&lt;5,"",IF(E10&gt;19,H10,E10*G10)),IF(F10="Fahrrad",IF(D10&gt;4,G10*E10,""),IF(F10="Roller/Motorrad",IF(D10&gt;4,G10*E10,""),IF(F10="Mofa/Moped",IF(D10&gt;4,G10*E10,""),IF(F10="Fahrdienst/Taxi",H10,"")))))))</f>
        <v/>
      </c>
      <c r="J10" s="121" t="str">
        <f t="shared" si="4"/>
        <v/>
      </c>
    </row>
    <row r="11" spans="1:10" s="1" customFormat="1" ht="16.5">
      <c r="A11" s="66" t="str">
        <f t="shared" si="0"/>
        <v/>
      </c>
      <c r="B11" s="67"/>
      <c r="C11" s="67"/>
      <c r="D11" s="68"/>
      <c r="E11" s="65">
        <f t="shared" si="1"/>
        <v>0</v>
      </c>
      <c r="F11" s="67"/>
      <c r="G11" s="69" t="str">
        <f t="shared" si="5"/>
        <v/>
      </c>
      <c r="H11" s="70"/>
      <c r="I11" s="71" t="str">
        <f>IF(J11="Summe",SUM($I$7:I10),IF(F11="PKW",IF(D11&gt;4,G11*E11,""),IF(F11="ÖPNV",IF(D11&lt;5,"",IF(E11&gt;19,H11,E11*G11)),IF(F11="Fahrrad",IF(D11&gt;4,G11*E11,""),IF(F11="Roller/Motorrad",IF(D11&gt;4,G11*E11,""),IF(F11="Mofa/Moped",IF(D11&gt;4,G11*E11,""),IF(F11="Fahrdienst/Taxi",H11,"")))))))</f>
        <v/>
      </c>
      <c r="J11" s="121" t="str">
        <f t="shared" si="4"/>
        <v/>
      </c>
    </row>
    <row r="12" spans="1:10" s="1" customFormat="1" ht="16.5">
      <c r="A12" s="66" t="str">
        <f t="shared" si="0"/>
        <v/>
      </c>
      <c r="B12" s="67"/>
      <c r="C12" s="67"/>
      <c r="D12" s="68"/>
      <c r="E12" s="65">
        <f t="shared" si="1"/>
        <v>0</v>
      </c>
      <c r="F12" s="67"/>
      <c r="G12" s="69" t="str">
        <f t="shared" si="5"/>
        <v/>
      </c>
      <c r="H12" s="70"/>
      <c r="I12" s="71" t="str">
        <f>IF(J12="Summe",SUM($I$7:I11),IF(F12="PKW",IF(D12&gt;4,G12*E12,""),IF(F12="ÖPNV",IF(D12&lt;5,"",IF(E12&gt;19,H12,E12*G12)),IF(F12="Fahrrad",IF(D12&gt;4,G12*E12,""),IF(F12="Roller/Motorrad",IF(D12&gt;4,G12*E12,""),IF(F12="Mofa/Moped",IF(D12&gt;4,G12*E12,""),IF(F12="Fahrdienst/Taxi",H12,"")))))))</f>
        <v/>
      </c>
      <c r="J12" s="121" t="str">
        <f t="shared" si="4"/>
        <v/>
      </c>
    </row>
    <row r="13" spans="1:10" s="1" customFormat="1" ht="16.5">
      <c r="A13" s="66" t="str">
        <f t="shared" si="0"/>
        <v/>
      </c>
      <c r="B13" s="67"/>
      <c r="C13" s="67"/>
      <c r="D13" s="68"/>
      <c r="E13" s="65">
        <f t="shared" si="1"/>
        <v>0</v>
      </c>
      <c r="F13" s="67"/>
      <c r="G13" s="69" t="str">
        <f t="shared" si="5"/>
        <v/>
      </c>
      <c r="H13" s="70"/>
      <c r="I13" s="71" t="str">
        <f>IF(J13="Summe",SUM($I$7:I12),IF(F13="PKW",IF(D13&gt;4,G13*E13,""),IF(F13="ÖPNV",IF(D13&lt;5,"",IF(E13&gt;19,H13,E13*G13)),IF(F13="Fahrrad",IF(D13&gt;4,G13*E13,""),IF(F13="Roller/Motorrad",IF(D13&gt;4,G13*E13,""),IF(F13="Mofa/Moped",IF(D13&gt;4,G13*E13,""),IF(F13="Fahrdienst/Taxi",H13,"")))))))</f>
        <v/>
      </c>
      <c r="J13" s="121" t="str">
        <f t="shared" si="4"/>
        <v/>
      </c>
    </row>
    <row r="14" spans="1:10" s="1" customFormat="1" ht="16.5">
      <c r="A14" s="66" t="str">
        <f t="shared" si="0"/>
        <v/>
      </c>
      <c r="B14" s="67"/>
      <c r="C14" s="67"/>
      <c r="D14" s="68"/>
      <c r="E14" s="65">
        <f t="shared" si="1"/>
        <v>0</v>
      </c>
      <c r="F14" s="67"/>
      <c r="G14" s="69" t="str">
        <f t="shared" si="5"/>
        <v/>
      </c>
      <c r="H14" s="70"/>
      <c r="I14" s="71" t="str">
        <f>IF(J14="Summe",SUM($I$7:I13),IF(F14="PKW",IF(D14&gt;4,G14*E14,""),IF(F14="ÖPNV",IF(D14&lt;5,"",IF(E14&gt;19,H14,E14*G14)),IF(F14="Fahrrad",IF(D14&gt;4,G14*E14,""),IF(F14="Roller/Motorrad",IF(D14&gt;4,G14*E14,""),IF(F14="Mofa/Moped",IF(D14&gt;4,G14*E14,""),IF(F14="Fahrdienst/Taxi",H14,"")))))))</f>
        <v/>
      </c>
      <c r="J14" s="121" t="str">
        <f t="shared" si="4"/>
        <v/>
      </c>
    </row>
    <row r="15" spans="1:10" s="1" customFormat="1" ht="16.5">
      <c r="A15" s="66" t="str">
        <f t="shared" si="0"/>
        <v/>
      </c>
      <c r="B15" s="67"/>
      <c r="C15" s="67"/>
      <c r="D15" s="68"/>
      <c r="E15" s="65">
        <f t="shared" si="1"/>
        <v>0</v>
      </c>
      <c r="F15" s="67"/>
      <c r="G15" s="69" t="str">
        <f t="shared" si="5"/>
        <v/>
      </c>
      <c r="H15" s="70"/>
      <c r="I15" s="71" t="str">
        <f>IF(J15="Summe",SUM($I$7:I14),IF(F15="PKW",IF(D15&gt;4,G15*E15,""),IF(F15="ÖPNV",IF(D15&lt;5,"",IF(E15&gt;19,H15,E15*G15)),IF(F15="Fahrrad",IF(D15&gt;4,G15*E15,""),IF(F15="Roller/Motorrad",IF(D15&gt;4,G15*E15,""),IF(F15="Mofa/Moped",IF(D15&gt;4,G15*E15,""),IF(F15="Fahrdienst/Taxi",H15,"")))))))</f>
        <v/>
      </c>
      <c r="J15" s="121" t="str">
        <f t="shared" ref="J15:J78" si="6">IF(F15="Fahrdienst/Taxi","Abrechnung beigefügt","")</f>
        <v/>
      </c>
    </row>
    <row r="16" spans="1:10" s="1" customFormat="1" ht="16.5">
      <c r="A16" s="66" t="str">
        <f t="shared" si="0"/>
        <v/>
      </c>
      <c r="B16" s="67"/>
      <c r="C16" s="67"/>
      <c r="D16" s="68"/>
      <c r="E16" s="65">
        <f t="shared" si="1"/>
        <v>0</v>
      </c>
      <c r="F16" s="67"/>
      <c r="G16" s="69" t="str">
        <f t="shared" si="5"/>
        <v/>
      </c>
      <c r="H16" s="70"/>
      <c r="I16" s="71" t="str">
        <f>IF(J16="Summe",SUM($I$7:I15),IF(F16="PKW",IF(D16&gt;4,G16*E16,""),IF(F16="ÖPNV",IF(D16&lt;5,"",IF(E16&gt;19,H16,E16*G16)),IF(F16="Fahrrad",IF(D16&gt;4,G16*E16,""),IF(F16="Roller/Motorrad",IF(D16&gt;4,G16*E16,""),IF(F16="Mofa/Moped",IF(D16&gt;4,G16*E16,""),IF(F16="Fahrdienst/Taxi",H16,"")))))))</f>
        <v/>
      </c>
      <c r="J16" s="121" t="str">
        <f t="shared" si="6"/>
        <v/>
      </c>
    </row>
    <row r="17" spans="1:10" s="1" customFormat="1" ht="14.45" customHeight="1">
      <c r="A17" s="66" t="str">
        <f t="shared" si="0"/>
        <v/>
      </c>
      <c r="B17" s="67"/>
      <c r="C17" s="67"/>
      <c r="D17" s="68"/>
      <c r="E17" s="65">
        <f t="shared" si="1"/>
        <v>0</v>
      </c>
      <c r="F17" s="67"/>
      <c r="G17" s="69" t="str">
        <f t="shared" si="5"/>
        <v/>
      </c>
      <c r="H17" s="70"/>
      <c r="I17" s="71" t="str">
        <f>IF(J17="Summe",SUM($I$7:I16),IF(F17="PKW",IF(D17&gt;4,G17*E17,""),IF(F17="ÖPNV",IF(D17&lt;5,"",IF(E17&gt;19,H17,E17*G17)),IF(F17="Fahrrad",IF(D17&gt;4,G17*E17,""),IF(F17="Roller/Motorrad",IF(D17&gt;4,G17*E17,""),IF(F17="Mofa/Moped",IF(D17&gt;4,G17*E17,""),IF(F17="Fahrdienst/Taxi",H17,"")))))))</f>
        <v/>
      </c>
      <c r="J17" s="121" t="str">
        <f t="shared" si="6"/>
        <v/>
      </c>
    </row>
    <row r="18" spans="1:10" s="1" customFormat="1" ht="16.5">
      <c r="A18" s="66" t="str">
        <f t="shared" si="0"/>
        <v/>
      </c>
      <c r="B18" s="67"/>
      <c r="C18" s="67"/>
      <c r="D18" s="68"/>
      <c r="E18" s="65">
        <f t="shared" si="1"/>
        <v>0</v>
      </c>
      <c r="F18" s="67"/>
      <c r="G18" s="69" t="str">
        <f t="shared" si="5"/>
        <v/>
      </c>
      <c r="H18" s="70"/>
      <c r="I18" s="71" t="str">
        <f>IF(J18="Summe",SUM($I$7:I17),IF(F18="PKW",IF(D18&gt;4,G18*E18,""),IF(F18="ÖPNV",IF(D18&lt;5,"",IF(E18&gt;19,H18,E18*G18)),IF(F18="Fahrrad",IF(D18&gt;4,G18*E18,""),IF(F18="Roller/Motorrad",IF(D18&gt;4,G18*E18,""),IF(F18="Mofa/Moped",IF(D18&gt;4,G18*E18,""),IF(F18="Fahrdienst/Taxi",H18,"")))))))</f>
        <v/>
      </c>
      <c r="J18" s="121" t="str">
        <f t="shared" si="6"/>
        <v/>
      </c>
    </row>
    <row r="19" spans="1:10" s="1" customFormat="1" ht="16.5">
      <c r="A19" s="66" t="str">
        <f t="shared" si="0"/>
        <v/>
      </c>
      <c r="B19" s="67"/>
      <c r="C19" s="67"/>
      <c r="D19" s="68"/>
      <c r="E19" s="65">
        <f t="shared" si="1"/>
        <v>0</v>
      </c>
      <c r="F19" s="67"/>
      <c r="G19" s="69" t="str">
        <f t="shared" si="5"/>
        <v/>
      </c>
      <c r="H19" s="70"/>
      <c r="I19" s="71" t="str">
        <f>IF(J19="Summe",SUM($I$7:I18),IF(F19="PKW",IF(D19&gt;4,G19*E19,""),IF(F19="ÖPNV",IF(D19&lt;5,"",IF(E19&gt;19,H19,E19*G19)),IF(F19="Fahrrad",IF(D19&gt;4,G19*E19,""),IF(F19="Roller/Motorrad",IF(D19&gt;4,G19*E19,""),IF(F19="Mofa/Moped",IF(D19&gt;4,G19*E19,""),IF(F19="Fahrdienst/Taxi",H19,"")))))))</f>
        <v/>
      </c>
      <c r="J19" s="121" t="str">
        <f t="shared" si="6"/>
        <v/>
      </c>
    </row>
    <row r="20" spans="1:10" s="1" customFormat="1" ht="16.5">
      <c r="A20" s="66" t="str">
        <f t="shared" si="0"/>
        <v/>
      </c>
      <c r="B20" s="67"/>
      <c r="C20" s="67"/>
      <c r="D20" s="68"/>
      <c r="E20" s="65">
        <f t="shared" si="1"/>
        <v>0</v>
      </c>
      <c r="F20" s="67"/>
      <c r="G20" s="69" t="str">
        <f t="shared" si="5"/>
        <v/>
      </c>
      <c r="H20" s="70"/>
      <c r="I20" s="71" t="str">
        <f>IF(J20="Summe",SUM($I$7:I19),IF(F20="PKW",IF(D20&gt;4,G20*E20,""),IF(F20="ÖPNV",IF(D20&lt;5,"",IF(E20&gt;19,H20,E20*G20)),IF(F20="Fahrrad",IF(D20&gt;4,G20*E20,""),IF(F20="Roller/Motorrad",IF(D20&gt;4,G20*E20,""),IF(F20="Mofa/Moped",IF(D20&gt;4,G20*E20,""),IF(F20="Fahrdienst/Taxi",H20,"")))))))</f>
        <v/>
      </c>
      <c r="J20" s="121" t="str">
        <f t="shared" si="6"/>
        <v/>
      </c>
    </row>
    <row r="21" spans="1:10" s="1" customFormat="1" ht="16.5">
      <c r="A21" s="66" t="str">
        <f t="shared" si="0"/>
        <v/>
      </c>
      <c r="B21" s="67"/>
      <c r="C21" s="67"/>
      <c r="D21" s="68"/>
      <c r="E21" s="65">
        <f t="shared" si="1"/>
        <v>0</v>
      </c>
      <c r="F21" s="67"/>
      <c r="G21" s="69" t="str">
        <f t="shared" si="5"/>
        <v/>
      </c>
      <c r="H21" s="70"/>
      <c r="I21" s="71" t="str">
        <f>IF(J21="Summe",SUM($I$7:I20),IF(F21="PKW",IF(D21&gt;4,G21*E21,""),IF(F21="ÖPNV",IF(D21&lt;5,"",IF(E21&gt;19,H21,E21*G21)),IF(F21="Fahrrad",IF(D21&gt;4,G21*E21,""),IF(F21="Roller/Motorrad",IF(D21&gt;4,G21*E21,""),IF(F21="Mofa/Moped",IF(D21&gt;4,G21*E21,""),IF(F21="Fahrdienst/Taxi",H21,"")))))))</f>
        <v/>
      </c>
      <c r="J21" s="121" t="str">
        <f t="shared" si="6"/>
        <v/>
      </c>
    </row>
    <row r="22" spans="1:10" s="1" customFormat="1" ht="16.5">
      <c r="A22" s="66" t="str">
        <f t="shared" si="0"/>
        <v/>
      </c>
      <c r="B22" s="67"/>
      <c r="C22" s="67"/>
      <c r="D22" s="68"/>
      <c r="E22" s="65">
        <f t="shared" si="1"/>
        <v>0</v>
      </c>
      <c r="F22" s="67"/>
      <c r="G22" s="69" t="str">
        <f t="shared" si="5"/>
        <v/>
      </c>
      <c r="H22" s="70"/>
      <c r="I22" s="71" t="str">
        <f>IF(J22="Summe",SUM($I$7:I21),IF(F22="PKW",IF(D22&gt;4,G22*E22,""),IF(F22="ÖPNV",IF(D22&lt;5,"",IF(E22&gt;19,H22,E22*G22)),IF(F22="Fahrrad",IF(D22&gt;4,G22*E22,""),IF(F22="Roller/Motorrad",IF(D22&gt;4,G22*E22,""),IF(F22="Mofa/Moped",IF(D22&gt;4,G22*E22,""),IF(F22="Fahrdienst/Taxi",H22,"")))))))</f>
        <v/>
      </c>
      <c r="J22" s="121" t="str">
        <f t="shared" si="6"/>
        <v/>
      </c>
    </row>
    <row r="23" spans="1:10" s="1" customFormat="1" ht="16.5">
      <c r="A23" s="66" t="str">
        <f t="shared" si="0"/>
        <v/>
      </c>
      <c r="B23" s="67"/>
      <c r="C23" s="67"/>
      <c r="D23" s="68"/>
      <c r="E23" s="65">
        <f t="shared" si="1"/>
        <v>0</v>
      </c>
      <c r="F23" s="67"/>
      <c r="G23" s="69" t="str">
        <f t="shared" si="5"/>
        <v/>
      </c>
      <c r="H23" s="70"/>
      <c r="I23" s="71" t="str">
        <f>IF(J23="Summe",SUM($I$7:I22),IF(F23="PKW",IF(D23&gt;4,G23*E23,""),IF(F23="ÖPNV",IF(D23&lt;5,"",IF(E23&gt;19,H23,E23*G23)),IF(F23="Fahrrad",IF(D23&gt;4,G23*E23,""),IF(F23="Roller/Motorrad",IF(D23&gt;4,G23*E23,""),IF(F23="Mofa/Moped",IF(D23&gt;4,G23*E23,""),IF(F23="Fahrdienst/Taxi",H23,"")))))))</f>
        <v/>
      </c>
      <c r="J23" s="121" t="str">
        <f t="shared" si="6"/>
        <v/>
      </c>
    </row>
    <row r="24" spans="1:10" s="1" customFormat="1" ht="16.5">
      <c r="A24" s="66" t="str">
        <f t="shared" si="0"/>
        <v/>
      </c>
      <c r="B24" s="73"/>
      <c r="C24" s="73"/>
      <c r="D24" s="74"/>
      <c r="E24" s="65">
        <f t="shared" si="1"/>
        <v>0</v>
      </c>
      <c r="F24" s="73"/>
      <c r="G24" s="69" t="str">
        <f t="shared" si="5"/>
        <v/>
      </c>
      <c r="H24" s="75"/>
      <c r="I24" s="71" t="str">
        <f>IF(J24="Summe",SUM($I$7:I23),IF(F24="PKW",IF(D24&gt;4,G24*E24,""),IF(F24="ÖPNV",IF(D24&lt;5,"",IF(E24&gt;19,H24,E24*G24)),IF(F24="Fahrrad",IF(D24&gt;4,G24*E24,""),IF(F24="Roller/Motorrad",IF(D24&gt;4,G24*E24,""),IF(F24="Mofa/Moped",IF(D24&gt;4,G24*E24,""),IF(F24="Fahrdienst/Taxi",H24,"")))))))</f>
        <v/>
      </c>
      <c r="J24" s="121" t="str">
        <f t="shared" si="6"/>
        <v/>
      </c>
    </row>
    <row r="25" spans="1:10" s="1" customFormat="1" ht="16.5">
      <c r="A25" s="66" t="str">
        <f t="shared" si="0"/>
        <v/>
      </c>
      <c r="B25" s="73"/>
      <c r="C25" s="73"/>
      <c r="D25" s="74"/>
      <c r="E25" s="65">
        <f t="shared" si="1"/>
        <v>0</v>
      </c>
      <c r="F25" s="73"/>
      <c r="G25" s="69" t="str">
        <f t="shared" si="5"/>
        <v/>
      </c>
      <c r="H25" s="75"/>
      <c r="I25" s="71" t="str">
        <f>IF(J25="Summe",SUM($I$7:I24),IF(F25="PKW",IF(D25&gt;4,G25*E25,""),IF(F25="ÖPNV",IF(D25&lt;5,"",IF(E25&gt;19,H25,E25*G25)),IF(F25="Fahrrad",IF(D25&gt;4,G25*E25,""),IF(F25="Roller/Motorrad",IF(D25&gt;4,G25*E25,""),IF(F25="Mofa/Moped",IF(D25&gt;4,G25*E25,""),IF(F25="Fahrdienst/Taxi",H25,"")))))))</f>
        <v/>
      </c>
      <c r="J25" s="121" t="str">
        <f t="shared" si="6"/>
        <v/>
      </c>
    </row>
    <row r="26" spans="1:10" s="1" customFormat="1" ht="16.5">
      <c r="A26" s="66" t="str">
        <f t="shared" si="0"/>
        <v/>
      </c>
      <c r="B26" s="67"/>
      <c r="C26" s="67"/>
      <c r="D26" s="68"/>
      <c r="E26" s="65">
        <f t="shared" si="1"/>
        <v>0</v>
      </c>
      <c r="F26" s="67"/>
      <c r="G26" s="69" t="str">
        <f t="shared" si="5"/>
        <v/>
      </c>
      <c r="H26" s="70"/>
      <c r="I26" s="71" t="str">
        <f>IF(J26="Summe",SUM($I$7:I25),IF(F26="PKW",IF(D26&gt;4,G26*E26,""),IF(F26="ÖPNV",IF(D26&lt;5,"",IF(E26&gt;19,H26,E26*G26)),IF(F26="Fahrrad",IF(D26&gt;4,G26*E26,""),IF(F26="Roller/Motorrad",IF(D26&gt;4,G26*E26,""),IF(F26="Mofa/Moped",IF(D26&gt;4,G26*E26,""),IF(F26="Fahrdienst/Taxi",H26,"")))))))</f>
        <v/>
      </c>
      <c r="J26" s="121" t="str">
        <f t="shared" si="6"/>
        <v/>
      </c>
    </row>
    <row r="27" spans="1:10" s="1" customFormat="1" ht="16.5">
      <c r="A27" s="66" t="str">
        <f t="shared" si="0"/>
        <v/>
      </c>
      <c r="B27" s="67"/>
      <c r="C27" s="67"/>
      <c r="D27" s="68"/>
      <c r="E27" s="65">
        <f t="shared" si="1"/>
        <v>0</v>
      </c>
      <c r="F27" s="67"/>
      <c r="G27" s="69" t="str">
        <f t="shared" si="5"/>
        <v/>
      </c>
      <c r="H27" s="70"/>
      <c r="I27" s="71" t="str">
        <f>IF(J27="Summe",SUM($I$7:I26),IF(F27="PKW",IF(D27&gt;4,G27*E27,""),IF(F27="ÖPNV",IF(D27&lt;5,"",IF(E27&gt;19,H27,E27*G27)),IF(F27="Fahrrad",IF(D27&gt;4,G27*E27,""),IF(F27="Roller/Motorrad",IF(D27&gt;4,G27*E27,""),IF(F27="Mofa/Moped",IF(D27&gt;4,G27*E27,""),IF(F27="Fahrdienst/Taxi",H27,"")))))))</f>
        <v/>
      </c>
      <c r="J27" s="121" t="str">
        <f t="shared" si="6"/>
        <v/>
      </c>
    </row>
    <row r="28" spans="1:10" s="1" customFormat="1" ht="16.5">
      <c r="A28" s="66" t="str">
        <f t="shared" si="0"/>
        <v/>
      </c>
      <c r="B28" s="67"/>
      <c r="C28" s="67"/>
      <c r="D28" s="68"/>
      <c r="E28" s="65">
        <f t="shared" si="1"/>
        <v>0</v>
      </c>
      <c r="F28" s="67"/>
      <c r="G28" s="69" t="str">
        <f t="shared" si="5"/>
        <v/>
      </c>
      <c r="H28" s="70"/>
      <c r="I28" s="71" t="str">
        <f>IF(J28="Summe",SUM($I$7:I27),IF(F28="PKW",IF(D28&gt;4,G28*E28,""),IF(F28="ÖPNV",IF(D28&lt;5,"",IF(E28&gt;19,H28,E28*G28)),IF(F28="Fahrrad",IF(D28&gt;4,G28*E28,""),IF(F28="Roller/Motorrad",IF(D28&gt;4,G28*E28,""),IF(F28="Mofa/Moped",IF(D28&gt;4,G28*E28,""),IF(F28="Fahrdienst/Taxi",H28,"")))))))</f>
        <v/>
      </c>
      <c r="J28" s="121" t="str">
        <f t="shared" si="6"/>
        <v/>
      </c>
    </row>
    <row r="29" spans="1:10" s="1" customFormat="1" ht="16.5">
      <c r="A29" s="66" t="str">
        <f t="shared" si="0"/>
        <v/>
      </c>
      <c r="B29" s="67"/>
      <c r="C29" s="67"/>
      <c r="D29" s="68"/>
      <c r="E29" s="65">
        <f t="shared" si="1"/>
        <v>0</v>
      </c>
      <c r="F29" s="67"/>
      <c r="G29" s="69" t="str">
        <f t="shared" si="5"/>
        <v/>
      </c>
      <c r="H29" s="70"/>
      <c r="I29" s="71" t="str">
        <f>IF(J29="Summe",SUM($I$7:I28),IF(F29="PKW",IF(D29&gt;4,G29*E29,""),IF(F29="ÖPNV",IF(D29&lt;5,"",IF(E29&gt;19,H29,E29*G29)),IF(F29="Fahrrad",IF(D29&gt;4,G29*E29,""),IF(F29="Roller/Motorrad",IF(D29&gt;4,G29*E29,""),IF(F29="Mofa/Moped",IF(D29&gt;4,G29*E29,""),IF(F29="Fahrdienst/Taxi",H29,"")))))))</f>
        <v/>
      </c>
      <c r="J29" s="121" t="str">
        <f t="shared" si="6"/>
        <v/>
      </c>
    </row>
    <row r="30" spans="1:10" s="1" customFormat="1" ht="16.5">
      <c r="A30" s="66" t="str">
        <f t="shared" si="0"/>
        <v/>
      </c>
      <c r="B30" s="67"/>
      <c r="C30" s="67"/>
      <c r="D30" s="68"/>
      <c r="E30" s="65">
        <f t="shared" si="1"/>
        <v>0</v>
      </c>
      <c r="F30" s="67"/>
      <c r="G30" s="69" t="str">
        <f t="shared" si="5"/>
        <v/>
      </c>
      <c r="H30" s="70"/>
      <c r="I30" s="71" t="str">
        <f>IF(J30="Summe",SUM($I$7:I29),IF(F30="PKW",IF(D30&gt;4,G30*E30,""),IF(F30="ÖPNV",IF(D30&lt;5,"",IF(E30&gt;19,H30,E30*G30)),IF(F30="Fahrrad",IF(D30&gt;4,G30*E30,""),IF(F30="Roller/Motorrad",IF(D30&gt;4,G30*E30,""),IF(F30="Mofa/Moped",IF(D30&gt;4,G30*E30,""),IF(F30="Fahrdienst/Taxi",H30,"")))))))</f>
        <v/>
      </c>
      <c r="J30" s="121" t="str">
        <f t="shared" si="6"/>
        <v/>
      </c>
    </row>
    <row r="31" spans="1:10" s="1" customFormat="1" ht="16.5">
      <c r="A31" s="66" t="str">
        <f t="shared" si="0"/>
        <v/>
      </c>
      <c r="B31" s="67"/>
      <c r="C31" s="67"/>
      <c r="D31" s="68"/>
      <c r="E31" s="65">
        <f t="shared" si="1"/>
        <v>0</v>
      </c>
      <c r="F31" s="67"/>
      <c r="G31" s="69" t="str">
        <f t="shared" si="5"/>
        <v/>
      </c>
      <c r="H31" s="70"/>
      <c r="I31" s="71" t="str">
        <f>IF(J31="Summe",SUM($I$7:I30),IF(F31="PKW",IF(D31&gt;4,G31*E31,""),IF(F31="ÖPNV",IF(D31&lt;5,"",IF(E31&gt;19,H31,E31*G31)),IF(F31="Fahrrad",IF(D31&gt;4,G31*E31,""),IF(F31="Roller/Motorrad",IF(D31&gt;4,G31*E31,""),IF(F31="Mofa/Moped",IF(D31&gt;4,G31*E31,""),IF(F31="Fahrdienst/Taxi",H31,"")))))))</f>
        <v/>
      </c>
      <c r="J31" s="121" t="str">
        <f t="shared" si="6"/>
        <v/>
      </c>
    </row>
    <row r="32" spans="1:10" s="1" customFormat="1" ht="16.5">
      <c r="A32" s="66" t="str">
        <f t="shared" si="0"/>
        <v/>
      </c>
      <c r="B32" s="67"/>
      <c r="C32" s="67"/>
      <c r="D32" s="68"/>
      <c r="E32" s="65">
        <f t="shared" si="1"/>
        <v>0</v>
      </c>
      <c r="F32" s="67"/>
      <c r="G32" s="69" t="str">
        <f t="shared" si="5"/>
        <v/>
      </c>
      <c r="H32" s="70"/>
      <c r="I32" s="71" t="str">
        <f>IF(J32="Summe",SUM($I$7:I31),IF(F32="PKW",IF(D32&gt;4,G32*E32,""),IF(F32="ÖPNV",IF(D32&lt;5,"",IF(E32&gt;19,H32,E32*G32)),IF(F32="Fahrrad",IF(D32&gt;4,G32*E32,""),IF(F32="Roller/Motorrad",IF(D32&gt;4,G32*E32,""),IF(F32="Mofa/Moped",IF(D32&gt;4,G32*E32,""),IF(F32="Fahrdienst/Taxi",H32,"")))))))</f>
        <v/>
      </c>
      <c r="J32" s="121" t="str">
        <f t="shared" si="6"/>
        <v/>
      </c>
    </row>
    <row r="33" spans="1:10" s="1" customFormat="1" ht="16.5">
      <c r="A33" s="66" t="str">
        <f t="shared" si="0"/>
        <v/>
      </c>
      <c r="B33" s="67"/>
      <c r="C33" s="67"/>
      <c r="D33" s="68"/>
      <c r="E33" s="65">
        <f t="shared" si="1"/>
        <v>0</v>
      </c>
      <c r="F33" s="67"/>
      <c r="G33" s="69" t="str">
        <f t="shared" si="5"/>
        <v/>
      </c>
      <c r="H33" s="70"/>
      <c r="I33" s="71" t="str">
        <f>IF(J33="Summe",SUM($I$7:I32),IF(F33="PKW",IF(D33&gt;4,G33*E33,""),IF(F33="ÖPNV",IF(D33&lt;5,"",IF(E33&gt;19,H33,E33*G33)),IF(F33="Fahrrad",IF(D33&gt;4,G33*E33,""),IF(F33="Roller/Motorrad",IF(D33&gt;4,G33*E33,""),IF(F33="Mofa/Moped",IF(D33&gt;4,G33*E33,""),IF(F33="Fahrdienst/Taxi",H33,"")))))))</f>
        <v/>
      </c>
      <c r="J33" s="121" t="str">
        <f t="shared" si="6"/>
        <v/>
      </c>
    </row>
    <row r="34" spans="1:10" s="1" customFormat="1" ht="16.5">
      <c r="A34" s="66" t="str">
        <f t="shared" si="0"/>
        <v/>
      </c>
      <c r="B34" s="67"/>
      <c r="C34" s="67"/>
      <c r="D34" s="68"/>
      <c r="E34" s="65">
        <f t="shared" si="1"/>
        <v>0</v>
      </c>
      <c r="F34" s="67"/>
      <c r="G34" s="69" t="str">
        <f t="shared" si="5"/>
        <v/>
      </c>
      <c r="H34" s="70"/>
      <c r="I34" s="71" t="str">
        <f>IF(J34="Summe",SUM($I$7:I33),IF(F34="PKW",IF(D34&gt;4,G34*E34,""),IF(F34="ÖPNV",IF(D34&lt;5,"",IF(E34&gt;19,H34,E34*G34)),IF(F34="Fahrrad",IF(D34&gt;4,G34*E34,""),IF(F34="Roller/Motorrad",IF(D34&gt;4,G34*E34,""),IF(F34="Mofa/Moped",IF(D34&gt;4,G34*E34,""),IF(F34="Fahrdienst/Taxi",H34,"")))))))</f>
        <v/>
      </c>
      <c r="J34" s="121" t="str">
        <f t="shared" si="6"/>
        <v/>
      </c>
    </row>
    <row r="35" spans="1:10" s="1" customFormat="1" ht="16.5">
      <c r="A35" s="66" t="str">
        <f t="shared" si="0"/>
        <v/>
      </c>
      <c r="B35" s="73"/>
      <c r="C35" s="73"/>
      <c r="D35" s="74"/>
      <c r="E35" s="65">
        <f t="shared" si="1"/>
        <v>0</v>
      </c>
      <c r="F35" s="73"/>
      <c r="G35" s="69" t="str">
        <f t="shared" si="5"/>
        <v/>
      </c>
      <c r="H35" s="75"/>
      <c r="I35" s="71" t="str">
        <f>IF(J35="Summe",SUM($I$7:I34),IF(F35="PKW",IF(D35&gt;4,G35*E35,""),IF(F35="ÖPNV",IF(D35&lt;5,"",IF(E35&gt;19,H35,E35*G35)),IF(F35="Fahrrad",IF(D35&gt;4,G35*E35,""),IF(F35="Roller/Motorrad",IF(D35&gt;4,G35*E35,""),IF(F35="Mofa/Moped",IF(D35&gt;4,G35*E35,""),IF(F35="Fahrdienst/Taxi",H35,"")))))))</f>
        <v/>
      </c>
      <c r="J35" s="121" t="str">
        <f t="shared" si="6"/>
        <v/>
      </c>
    </row>
    <row r="36" spans="1:10" s="1" customFormat="1" ht="16.5">
      <c r="A36" s="66" t="str">
        <f t="shared" si="0"/>
        <v/>
      </c>
      <c r="B36" s="73"/>
      <c r="C36" s="73"/>
      <c r="D36" s="74"/>
      <c r="E36" s="65">
        <f t="shared" si="1"/>
        <v>0</v>
      </c>
      <c r="F36" s="73"/>
      <c r="G36" s="69" t="str">
        <f t="shared" si="5"/>
        <v/>
      </c>
      <c r="H36" s="75"/>
      <c r="I36" s="71" t="str">
        <f>IF(J36="Summe",SUM($I$7:I35),IF(F36="PKW",IF(D36&gt;4,G36*E36,""),IF(F36="ÖPNV",IF(D36&lt;5,"",IF(E36&gt;19,H36,E36*G36)),IF(F36="Fahrrad",IF(D36&gt;4,G36*E36,""),IF(F36="Roller/Motorrad",IF(D36&gt;4,G36*E36,""),IF(F36="Mofa/Moped",IF(D36&gt;4,G36*E36,""),IF(F36="Fahrdienst/Taxi",H36,"")))))))</f>
        <v/>
      </c>
      <c r="J36" s="121" t="str">
        <f t="shared" si="6"/>
        <v/>
      </c>
    </row>
    <row r="37" spans="1:10" s="1" customFormat="1" ht="16.5">
      <c r="A37" s="66" t="str">
        <f t="shared" si="0"/>
        <v/>
      </c>
      <c r="B37" s="73"/>
      <c r="C37" s="73"/>
      <c r="D37" s="74"/>
      <c r="E37" s="65">
        <f t="shared" si="1"/>
        <v>0</v>
      </c>
      <c r="F37" s="73"/>
      <c r="G37" s="69" t="str">
        <f t="shared" si="5"/>
        <v/>
      </c>
      <c r="H37" s="75"/>
      <c r="I37" s="71" t="str">
        <f>IF(J37="Summe",SUM($I$7:I36),IF(F37="PKW",IF(D37&gt;4,G37*E37,""),IF(F37="ÖPNV",IF(D37&lt;5,"",IF(E37&gt;19,H37,E37*G37)),IF(F37="Fahrrad",IF(D37&gt;4,G37*E37,""),IF(F37="Roller/Motorrad",IF(D37&gt;4,G37*E37,""),IF(F37="Mofa/Moped",IF(D37&gt;4,G37*E37,""),IF(F37="Fahrdienst/Taxi",H37,"")))))))</f>
        <v/>
      </c>
      <c r="J37" s="121" t="str">
        <f t="shared" si="6"/>
        <v/>
      </c>
    </row>
    <row r="38" spans="1:10" ht="16.5">
      <c r="A38" s="66" t="str">
        <f t="shared" si="0"/>
        <v/>
      </c>
      <c r="B38" s="73"/>
      <c r="C38" s="73"/>
      <c r="D38" s="74"/>
      <c r="E38" s="65">
        <f t="shared" si="1"/>
        <v>0</v>
      </c>
      <c r="F38" s="73"/>
      <c r="G38" s="69" t="str">
        <f t="shared" si="5"/>
        <v/>
      </c>
      <c r="H38" s="75"/>
      <c r="I38" s="71" t="str">
        <f>IF(J38="Summe",SUM($I$7:I37),IF(F38="PKW",IF(D38&gt;4,G38*E38,""),IF(F38="ÖPNV",IF(D38&lt;5,"",IF(E38&gt;19,H38,E38*G38)),IF(F38="Fahrrad",IF(D38&gt;4,G38*E38,""),IF(F38="Roller/Motorrad",IF(D38&gt;4,G38*E38,""),IF(F38="Mofa/Moped",IF(D38&gt;4,G38*E38,""),IF(F38="Fahrdienst/Taxi",H38,"")))))))</f>
        <v/>
      </c>
      <c r="J38" s="121" t="str">
        <f t="shared" si="6"/>
        <v/>
      </c>
    </row>
    <row r="39" spans="1:10" ht="16.5">
      <c r="A39" s="66" t="str">
        <f t="shared" si="0"/>
        <v/>
      </c>
      <c r="B39" s="73"/>
      <c r="C39" s="73"/>
      <c r="D39" s="74"/>
      <c r="E39" s="65">
        <f t="shared" si="1"/>
        <v>0</v>
      </c>
      <c r="F39" s="73"/>
      <c r="G39" s="69" t="str">
        <f t="shared" si="5"/>
        <v/>
      </c>
      <c r="H39" s="75"/>
      <c r="I39" s="71" t="str">
        <f>IF(J39="Summe",SUM($I$7:I38),IF(F39="PKW",IF(D39&gt;4,G39*E39,""),IF(F39="ÖPNV",IF(D39&lt;5,"",IF(E39&gt;19,H39,E39*G39)),IF(F39="Fahrrad",IF(D39&gt;4,G39*E39,""),IF(F39="Roller/Motorrad",IF(D39&gt;4,G39*E39,""),IF(F39="Mofa/Moped",IF(D39&gt;4,G39*E39,""),IF(F39="Fahrdienst/Taxi",H39,"")))))))</f>
        <v/>
      </c>
      <c r="J39" s="121" t="str">
        <f t="shared" si="6"/>
        <v/>
      </c>
    </row>
    <row r="40" spans="1:10" ht="16.5">
      <c r="A40" s="66" t="str">
        <f t="shared" si="0"/>
        <v/>
      </c>
      <c r="B40" s="73"/>
      <c r="C40" s="73"/>
      <c r="D40" s="74"/>
      <c r="E40" s="65">
        <f t="shared" si="1"/>
        <v>0</v>
      </c>
      <c r="F40" s="73"/>
      <c r="G40" s="69" t="str">
        <f t="shared" si="5"/>
        <v/>
      </c>
      <c r="H40" s="75"/>
      <c r="I40" s="71" t="str">
        <f>IF(J40="Summe",SUM($I$7:I39),IF(F40="PKW",IF(D40&gt;4,G40*E40,""),IF(F40="ÖPNV",IF(D40&lt;5,"",IF(E40&gt;19,H40,E40*G40)),IF(F40="Fahrrad",IF(D40&gt;4,G40*E40,""),IF(F40="Roller/Motorrad",IF(D40&gt;4,G40*E40,""),IF(F40="Mofa/Moped",IF(D40&gt;4,G40*E40,""),IF(F40="Fahrdienst/Taxi",H40,"")))))))</f>
        <v/>
      </c>
      <c r="J40" s="121" t="str">
        <f t="shared" si="6"/>
        <v/>
      </c>
    </row>
    <row r="41" spans="1:10" ht="16.5">
      <c r="A41" s="66" t="str">
        <f t="shared" si="0"/>
        <v/>
      </c>
      <c r="B41" s="73"/>
      <c r="C41" s="73"/>
      <c r="D41" s="74"/>
      <c r="E41" s="65">
        <f t="shared" si="1"/>
        <v>0</v>
      </c>
      <c r="F41" s="73"/>
      <c r="G41" s="69" t="str">
        <f t="shared" si="5"/>
        <v/>
      </c>
      <c r="H41" s="75"/>
      <c r="I41" s="71" t="str">
        <f>IF(J41="Summe",SUM($I$7:I40),IF(F41="PKW",IF(D41&gt;4,G41*E41,""),IF(F41="ÖPNV",IF(D41&lt;5,"",IF(E41&gt;19,H41,E41*G41)),IF(F41="Fahrrad",IF(D41&gt;4,G41*E41,""),IF(F41="Roller/Motorrad",IF(D41&gt;4,G41*E41,""),IF(F41="Mofa/Moped",IF(D41&gt;4,G41*E41,""),IF(F41="Fahrdienst/Taxi",H41,"")))))))</f>
        <v/>
      </c>
      <c r="J41" s="121" t="str">
        <f t="shared" si="6"/>
        <v/>
      </c>
    </row>
    <row r="42" spans="1:10" ht="16.5">
      <c r="A42" s="66" t="str">
        <f t="shared" si="0"/>
        <v/>
      </c>
      <c r="B42" s="73"/>
      <c r="C42" s="73"/>
      <c r="D42" s="74"/>
      <c r="E42" s="65">
        <f t="shared" si="1"/>
        <v>0</v>
      </c>
      <c r="F42" s="73"/>
      <c r="G42" s="69" t="str">
        <f t="shared" si="5"/>
        <v/>
      </c>
      <c r="H42" s="75"/>
      <c r="I42" s="71" t="str">
        <f>IF(J42="Summe",SUM($I$7:I41),IF(F42="PKW",IF(D42&gt;4,G42*E42,""),IF(F42="ÖPNV",IF(D42&lt;5,"",IF(E42&gt;19,H42,E42*G42)),IF(F42="Fahrrad",IF(D42&gt;4,G42*E42,""),IF(F42="Roller/Motorrad",IF(D42&gt;4,G42*E42,""),IF(F42="Mofa/Moped",IF(D42&gt;4,G42*E42,""),IF(F42="Fahrdienst/Taxi",H42,"")))))))</f>
        <v/>
      </c>
      <c r="J42" s="121" t="str">
        <f t="shared" si="6"/>
        <v/>
      </c>
    </row>
    <row r="43" spans="1:10" ht="16.5">
      <c r="A43" s="66" t="str">
        <f t="shared" si="0"/>
        <v/>
      </c>
      <c r="B43" s="73"/>
      <c r="C43" s="73"/>
      <c r="D43" s="74"/>
      <c r="E43" s="65">
        <f t="shared" si="1"/>
        <v>0</v>
      </c>
      <c r="F43" s="73"/>
      <c r="G43" s="69" t="str">
        <f t="shared" si="5"/>
        <v/>
      </c>
      <c r="H43" s="75"/>
      <c r="I43" s="71" t="str">
        <f>IF(J43="Summe",SUM($I$7:I42),IF(F43="PKW",IF(D43&gt;4,G43*E43,""),IF(F43="ÖPNV",IF(D43&lt;5,"",IF(E43&gt;19,H43,E43*G43)),IF(F43="Fahrrad",IF(D43&gt;4,G43*E43,""),IF(F43="Roller/Motorrad",IF(D43&gt;4,G43*E43,""),IF(F43="Mofa/Moped",IF(D43&gt;4,G43*E43,""),IF(F43="Fahrdienst/Taxi",H43,"")))))))</f>
        <v/>
      </c>
      <c r="J43" s="121" t="str">
        <f t="shared" si="6"/>
        <v/>
      </c>
    </row>
    <row r="44" spans="1:10" ht="16.5">
      <c r="A44" s="66" t="str">
        <f t="shared" si="0"/>
        <v/>
      </c>
      <c r="B44" s="73"/>
      <c r="C44" s="73"/>
      <c r="D44" s="74"/>
      <c r="E44" s="65">
        <f t="shared" si="1"/>
        <v>0</v>
      </c>
      <c r="F44" s="73"/>
      <c r="G44" s="69" t="str">
        <f t="shared" si="5"/>
        <v/>
      </c>
      <c r="H44" s="75"/>
      <c r="I44" s="71" t="str">
        <f>IF(J44="Summe",SUM($I$7:I43),IF(F44="PKW",IF(D44&gt;4,G44*E44,""),IF(F44="ÖPNV",IF(D44&lt;5,"",IF(E44&gt;19,H44,E44*G44)),IF(F44="Fahrrad",IF(D44&gt;4,G44*E44,""),IF(F44="Roller/Motorrad",IF(D44&gt;4,G44*E44,""),IF(F44="Mofa/Moped",IF(D44&gt;4,G44*E44,""),IF(F44="Fahrdienst/Taxi",H44,"")))))))</f>
        <v/>
      </c>
      <c r="J44" s="121" t="str">
        <f t="shared" si="6"/>
        <v/>
      </c>
    </row>
    <row r="45" spans="1:10" ht="16.5">
      <c r="A45" s="66" t="str">
        <f t="shared" si="0"/>
        <v/>
      </c>
      <c r="B45" s="73"/>
      <c r="C45" s="73"/>
      <c r="D45" s="74"/>
      <c r="E45" s="65">
        <f t="shared" si="1"/>
        <v>0</v>
      </c>
      <c r="F45" s="73"/>
      <c r="G45" s="69" t="str">
        <f t="shared" si="5"/>
        <v/>
      </c>
      <c r="H45" s="75"/>
      <c r="I45" s="71" t="str">
        <f>IF(J45="Summe",SUM($I$7:I44),IF(F45="PKW",IF(D45&gt;4,G45*E45,""),IF(F45="ÖPNV",IF(D45&lt;5,"",IF(E45&gt;19,H45,E45*G45)),IF(F45="Fahrrad",IF(D45&gt;4,G45*E45,""),IF(F45="Roller/Motorrad",IF(D45&gt;4,G45*E45,""),IF(F45="Mofa/Moped",IF(D45&gt;4,G45*E45,""),IF(F45="Fahrdienst/Taxi",H45,"")))))))</f>
        <v/>
      </c>
      <c r="J45" s="121" t="str">
        <f t="shared" si="6"/>
        <v/>
      </c>
    </row>
    <row r="46" spans="1:10" ht="16.5">
      <c r="A46" s="66" t="str">
        <f t="shared" si="0"/>
        <v/>
      </c>
      <c r="B46" s="73"/>
      <c r="C46" s="73"/>
      <c r="D46" s="74"/>
      <c r="E46" s="65">
        <f t="shared" si="1"/>
        <v>0</v>
      </c>
      <c r="F46" s="73"/>
      <c r="G46" s="69" t="str">
        <f t="shared" si="5"/>
        <v/>
      </c>
      <c r="H46" s="75"/>
      <c r="I46" s="71" t="str">
        <f>IF(J46="Summe",SUM($I$7:I45),IF(F46="PKW",IF(D46&gt;4,G46*E46,""),IF(F46="ÖPNV",IF(D46&lt;5,"",IF(E46&gt;19,H46,E46*G46)),IF(F46="Fahrrad",IF(D46&gt;4,G46*E46,""),IF(F46="Roller/Motorrad",IF(D46&gt;4,G46*E46,""),IF(F46="Mofa/Moped",IF(D46&gt;4,G46*E46,""),IF(F46="Fahrdienst/Taxi",H46,"")))))))</f>
        <v/>
      </c>
      <c r="J46" s="121" t="str">
        <f t="shared" si="6"/>
        <v/>
      </c>
    </row>
    <row r="47" spans="1:10" ht="16.5">
      <c r="A47" s="66" t="str">
        <f t="shared" si="0"/>
        <v/>
      </c>
      <c r="B47" s="73"/>
      <c r="C47" s="73"/>
      <c r="D47" s="74"/>
      <c r="E47" s="65">
        <f t="shared" si="1"/>
        <v>0</v>
      </c>
      <c r="F47" s="73"/>
      <c r="G47" s="69" t="str">
        <f t="shared" si="5"/>
        <v/>
      </c>
      <c r="H47" s="75"/>
      <c r="I47" s="71" t="str">
        <f>IF(J47="Summe",SUM($I$7:I46),IF(F47="PKW",IF(D47&gt;4,G47*E47,""),IF(F47="ÖPNV",IF(D47&lt;5,"",IF(E47&gt;19,H47,E47*G47)),IF(F47="Fahrrad",IF(D47&gt;4,G47*E47,""),IF(F47="Roller/Motorrad",IF(D47&gt;4,G47*E47,""),IF(F47="Mofa/Moped",IF(D47&gt;4,G47*E47,""),IF(F47="Fahrdienst/Taxi",H47,"")))))))</f>
        <v/>
      </c>
      <c r="J47" s="121" t="str">
        <f t="shared" si="6"/>
        <v/>
      </c>
    </row>
    <row r="48" spans="1:10" ht="16.5">
      <c r="A48" s="66" t="str">
        <f t="shared" si="0"/>
        <v/>
      </c>
      <c r="B48" s="73"/>
      <c r="C48" s="73"/>
      <c r="D48" s="74"/>
      <c r="E48" s="65">
        <f t="shared" si="1"/>
        <v>0</v>
      </c>
      <c r="F48" s="73"/>
      <c r="G48" s="69" t="str">
        <f t="shared" si="5"/>
        <v/>
      </c>
      <c r="H48" s="75"/>
      <c r="I48" s="71" t="str">
        <f>IF(J48="Summe",SUM($I$7:I47),IF(F48="PKW",IF(D48&gt;4,G48*E48,""),IF(F48="ÖPNV",IF(D48&lt;5,"",IF(E48&gt;19,H48,E48*G48)),IF(F48="Fahrrad",IF(D48&gt;4,G48*E48,""),IF(F48="Roller/Motorrad",IF(D48&gt;4,G48*E48,""),IF(F48="Mofa/Moped",IF(D48&gt;4,G48*E48,""),IF(F48="Fahrdienst/Taxi",H48,"")))))))</f>
        <v/>
      </c>
      <c r="J48" s="121" t="str">
        <f t="shared" si="6"/>
        <v/>
      </c>
    </row>
    <row r="49" spans="1:10" ht="16.5">
      <c r="A49" s="66" t="str">
        <f t="shared" si="0"/>
        <v/>
      </c>
      <c r="B49" s="73"/>
      <c r="C49" s="73"/>
      <c r="D49" s="74"/>
      <c r="E49" s="65">
        <f t="shared" si="1"/>
        <v>0</v>
      </c>
      <c r="F49" s="73"/>
      <c r="G49" s="69" t="str">
        <f t="shared" si="5"/>
        <v/>
      </c>
      <c r="H49" s="75"/>
      <c r="I49" s="71" t="str">
        <f>IF(J49="Summe",SUM($I$7:I48),IF(F49="PKW",IF(D49&gt;4,G49*E49,""),IF(F49="ÖPNV",IF(D49&lt;5,"",IF(E49&gt;19,H49,E49*G49)),IF(F49="Fahrrad",IF(D49&gt;4,G49*E49,""),IF(F49="Roller/Motorrad",IF(D49&gt;4,G49*E49,""),IF(F49="Mofa/Moped",IF(D49&gt;4,G49*E49,""),IF(F49="Fahrdienst/Taxi",H49,"")))))))</f>
        <v/>
      </c>
      <c r="J49" s="121" t="str">
        <f t="shared" si="6"/>
        <v/>
      </c>
    </row>
    <row r="50" spans="1:10" ht="16.5">
      <c r="A50" s="66" t="str">
        <f t="shared" si="0"/>
        <v/>
      </c>
      <c r="B50" s="73"/>
      <c r="C50" s="73"/>
      <c r="D50" s="74"/>
      <c r="E50" s="65">
        <f t="shared" si="1"/>
        <v>0</v>
      </c>
      <c r="F50" s="73"/>
      <c r="G50" s="69" t="str">
        <f t="shared" si="5"/>
        <v/>
      </c>
      <c r="H50" s="75"/>
      <c r="I50" s="71" t="str">
        <f>IF(J50="Summe",SUM($I$7:I49),IF(F50="PKW",IF(D50&gt;4,G50*E50,""),IF(F50="ÖPNV",IF(D50&lt;5,"",IF(E50&gt;19,H50,E50*G50)),IF(F50="Fahrrad",IF(D50&gt;4,G50*E50,""),IF(F50="Roller/Motorrad",IF(D50&gt;4,G50*E50,""),IF(F50="Mofa/Moped",IF(D50&gt;4,G50*E50,""),IF(F50="Fahrdienst/Taxi",H50,"")))))))</f>
        <v/>
      </c>
      <c r="J50" s="121" t="str">
        <f t="shared" si="6"/>
        <v/>
      </c>
    </row>
    <row r="51" spans="1:10" ht="16.5">
      <c r="A51" s="66" t="str">
        <f t="shared" si="0"/>
        <v/>
      </c>
      <c r="B51" s="73"/>
      <c r="C51" s="73"/>
      <c r="D51" s="74"/>
      <c r="E51" s="65">
        <f t="shared" si="1"/>
        <v>0</v>
      </c>
      <c r="F51" s="73"/>
      <c r="G51" s="69" t="str">
        <f t="shared" si="5"/>
        <v/>
      </c>
      <c r="H51" s="75"/>
      <c r="I51" s="71" t="str">
        <f>IF(J51="Summe",SUM($I$7:I50),IF(F51="PKW",IF(D51&gt;4,G51*E51,""),IF(F51="ÖPNV",IF(D51&lt;5,"",IF(E51&gt;19,H51,E51*G51)),IF(F51="Fahrrad",IF(D51&gt;4,G51*E51,""),IF(F51="Roller/Motorrad",IF(D51&gt;4,G51*E51,""),IF(F51="Mofa/Moped",IF(D51&gt;4,G51*E51,""),IF(F51="Fahrdienst/Taxi",H51,"")))))))</f>
        <v/>
      </c>
      <c r="J51" s="121" t="str">
        <f t="shared" si="6"/>
        <v/>
      </c>
    </row>
    <row r="52" spans="1:10" ht="16.5">
      <c r="A52" s="66" t="str">
        <f t="shared" si="0"/>
        <v/>
      </c>
      <c r="B52" s="73"/>
      <c r="C52" s="73"/>
      <c r="D52" s="74"/>
      <c r="E52" s="65">
        <f t="shared" si="1"/>
        <v>0</v>
      </c>
      <c r="F52" s="73"/>
      <c r="G52" s="69" t="str">
        <f t="shared" si="5"/>
        <v/>
      </c>
      <c r="H52" s="75"/>
      <c r="I52" s="71" t="str">
        <f>IF(J52="Summe",SUM($I$7:I51),IF(F52="PKW",IF(D52&gt;4,G52*E52,""),IF(F52="ÖPNV",IF(D52&lt;5,"",IF(E52&gt;19,H52,E52*G52)),IF(F52="Fahrrad",IF(D52&gt;4,G52*E52,""),IF(F52="Roller/Motorrad",IF(D52&gt;4,G52*E52,""),IF(F52="Mofa/Moped",IF(D52&gt;4,G52*E52,""),IF(F52="Fahrdienst/Taxi",H52,"")))))))</f>
        <v/>
      </c>
      <c r="J52" s="121" t="str">
        <f t="shared" si="6"/>
        <v/>
      </c>
    </row>
    <row r="53" spans="1:10" ht="16.5">
      <c r="A53" s="66" t="str">
        <f t="shared" si="0"/>
        <v/>
      </c>
      <c r="B53" s="73"/>
      <c r="C53" s="73"/>
      <c r="D53" s="74"/>
      <c r="E53" s="65">
        <f t="shared" si="1"/>
        <v>0</v>
      </c>
      <c r="F53" s="73"/>
      <c r="G53" s="69" t="str">
        <f t="shared" si="5"/>
        <v/>
      </c>
      <c r="H53" s="75"/>
      <c r="I53" s="71" t="str">
        <f>IF(J53="Summe",SUM($I$7:I52),IF(F53="PKW",IF(D53&gt;4,G53*E53,""),IF(F53="ÖPNV",IF(D53&lt;5,"",IF(E53&gt;19,H53,E53*G53)),IF(F53="Fahrrad",IF(D53&gt;4,G53*E53,""),IF(F53="Roller/Motorrad",IF(D53&gt;4,G53*E53,""),IF(F53="Mofa/Moped",IF(D53&gt;4,G53*E53,""),IF(F53="Fahrdienst/Taxi",H53,"")))))))</f>
        <v/>
      </c>
      <c r="J53" s="121" t="str">
        <f t="shared" si="6"/>
        <v/>
      </c>
    </row>
    <row r="54" spans="1:10" ht="16.5">
      <c r="A54" s="66" t="str">
        <f t="shared" si="0"/>
        <v/>
      </c>
      <c r="B54" s="73"/>
      <c r="C54" s="73"/>
      <c r="D54" s="74"/>
      <c r="E54" s="65">
        <f t="shared" si="1"/>
        <v>0</v>
      </c>
      <c r="F54" s="73"/>
      <c r="G54" s="69" t="str">
        <f t="shared" si="5"/>
        <v/>
      </c>
      <c r="H54" s="75"/>
      <c r="I54" s="71" t="str">
        <f>IF(J54="Summe",SUM($I$7:I53),IF(F54="PKW",IF(D54&gt;4,G54*E54,""),IF(F54="ÖPNV",IF(D54&lt;5,"",IF(E54&gt;19,H54,E54*G54)),IF(F54="Fahrrad",IF(D54&gt;4,G54*E54,""),IF(F54="Roller/Motorrad",IF(D54&gt;4,G54*E54,""),IF(F54="Mofa/Moped",IF(D54&gt;4,G54*E54,""),IF(F54="Fahrdienst/Taxi",H54,"")))))))</f>
        <v/>
      </c>
      <c r="J54" s="121" t="str">
        <f t="shared" si="6"/>
        <v/>
      </c>
    </row>
    <row r="55" spans="1:10" ht="16.5">
      <c r="A55" s="66" t="str">
        <f t="shared" si="0"/>
        <v/>
      </c>
      <c r="B55" s="73"/>
      <c r="C55" s="73"/>
      <c r="D55" s="74"/>
      <c r="E55" s="65">
        <f t="shared" si="1"/>
        <v>0</v>
      </c>
      <c r="F55" s="73"/>
      <c r="G55" s="69" t="str">
        <f t="shared" si="5"/>
        <v/>
      </c>
      <c r="H55" s="75"/>
      <c r="I55" s="71" t="str">
        <f>IF(J55="Summe",SUM($I$7:I54),IF(F55="PKW",IF(D55&gt;4,G55*E55,""),IF(F55="ÖPNV",IF(D55&lt;5,"",IF(E55&gt;19,H55,E55*G55)),IF(F55="Fahrrad",IF(D55&gt;4,G55*E55,""),IF(F55="Roller/Motorrad",IF(D55&gt;4,G55*E55,""),IF(F55="Mofa/Moped",IF(D55&gt;4,G55*E55,""),IF(F55="Fahrdienst/Taxi",H55,"")))))))</f>
        <v/>
      </c>
      <c r="J55" s="121" t="str">
        <f t="shared" si="6"/>
        <v/>
      </c>
    </row>
    <row r="56" spans="1:10" ht="16.5">
      <c r="A56" s="66" t="str">
        <f t="shared" si="0"/>
        <v/>
      </c>
      <c r="B56" s="73"/>
      <c r="C56" s="73"/>
      <c r="D56" s="74"/>
      <c r="E56" s="65">
        <f t="shared" si="1"/>
        <v>0</v>
      </c>
      <c r="F56" s="73"/>
      <c r="G56" s="69" t="str">
        <f t="shared" si="5"/>
        <v/>
      </c>
      <c r="H56" s="75"/>
      <c r="I56" s="71" t="str">
        <f>IF(J56="Summe",SUM($I$7:I55),IF(F56="PKW",IF(D56&gt;4,G56*E56,""),IF(F56="ÖPNV",IF(D56&lt;5,"",IF(E56&gt;19,H56,E56*G56)),IF(F56="Fahrrad",IF(D56&gt;4,G56*E56,""),IF(F56="Roller/Motorrad",IF(D56&gt;4,G56*E56,""),IF(F56="Mofa/Moped",IF(D56&gt;4,G56*E56,""),IF(F56="Fahrdienst/Taxi",H56,"")))))))</f>
        <v/>
      </c>
      <c r="J56" s="121" t="str">
        <f t="shared" si="6"/>
        <v/>
      </c>
    </row>
    <row r="57" spans="1:10" ht="16.5">
      <c r="A57" s="66" t="str">
        <f t="shared" si="0"/>
        <v/>
      </c>
      <c r="B57" s="73"/>
      <c r="C57" s="73"/>
      <c r="D57" s="74"/>
      <c r="E57" s="65">
        <f t="shared" si="1"/>
        <v>0</v>
      </c>
      <c r="F57" s="73"/>
      <c r="G57" s="69" t="str">
        <f t="shared" si="5"/>
        <v/>
      </c>
      <c r="H57" s="75"/>
      <c r="I57" s="71" t="str">
        <f>IF(J57="Summe",SUM($I$7:I56),IF(F57="PKW",IF(D57&gt;4,G57*E57,""),IF(F57="ÖPNV",IF(D57&lt;5,"",IF(E57&gt;19,H57,E57*G57)),IF(F57="Fahrrad",IF(D57&gt;4,G57*E57,""),IF(F57="Roller/Motorrad",IF(D57&gt;4,G57*E57,""),IF(F57="Mofa/Moped",IF(D57&gt;4,G57*E57,""),IF(F57="Fahrdienst/Taxi",H57,"")))))))</f>
        <v/>
      </c>
      <c r="J57" s="121" t="str">
        <f t="shared" si="6"/>
        <v/>
      </c>
    </row>
    <row r="58" spans="1:10" ht="16.5">
      <c r="A58" s="66" t="str">
        <f t="shared" si="0"/>
        <v/>
      </c>
      <c r="B58" s="73"/>
      <c r="C58" s="73"/>
      <c r="D58" s="74"/>
      <c r="E58" s="65">
        <f t="shared" si="1"/>
        <v>0</v>
      </c>
      <c r="F58" s="73"/>
      <c r="G58" s="69" t="str">
        <f t="shared" si="5"/>
        <v/>
      </c>
      <c r="H58" s="75"/>
      <c r="I58" s="71" t="str">
        <f>IF(J58="Summe",SUM($I$7:I57),IF(F58="PKW",IF(D58&gt;4,G58*E58,""),IF(F58="ÖPNV",IF(D58&lt;5,"",IF(E58&gt;19,H58,E58*G58)),IF(F58="Fahrrad",IF(D58&gt;4,G58*E58,""),IF(F58="Roller/Motorrad",IF(D58&gt;4,G58*E58,""),IF(F58="Mofa/Moped",IF(D58&gt;4,G58*E58,""),IF(F58="Fahrdienst/Taxi",H58,"")))))))</f>
        <v/>
      </c>
      <c r="J58" s="121" t="str">
        <f t="shared" si="6"/>
        <v/>
      </c>
    </row>
    <row r="59" spans="1:10" ht="16.5">
      <c r="A59" s="66" t="str">
        <f t="shared" si="0"/>
        <v/>
      </c>
      <c r="B59" s="73"/>
      <c r="C59" s="73"/>
      <c r="D59" s="74"/>
      <c r="E59" s="65">
        <f t="shared" si="1"/>
        <v>0</v>
      </c>
      <c r="F59" s="73"/>
      <c r="G59" s="69" t="str">
        <f t="shared" si="5"/>
        <v/>
      </c>
      <c r="H59" s="75"/>
      <c r="I59" s="71" t="str">
        <f>IF(J59="Summe",SUM($I$7:I58),IF(F59="PKW",IF(D59&gt;4,G59*E59,""),IF(F59="ÖPNV",IF(D59&lt;5,"",IF(E59&gt;19,H59,E59*G59)),IF(F59="Fahrrad",IF(D59&gt;4,G59*E59,""),IF(F59="Roller/Motorrad",IF(D59&gt;4,G59*E59,""),IF(F59="Mofa/Moped",IF(D59&gt;4,G59*E59,""),IF(F59="Fahrdienst/Taxi",H59,"")))))))</f>
        <v/>
      </c>
      <c r="J59" s="121" t="str">
        <f t="shared" si="6"/>
        <v/>
      </c>
    </row>
    <row r="60" spans="1:10" ht="16.5">
      <c r="A60" s="66" t="str">
        <f t="shared" si="0"/>
        <v/>
      </c>
      <c r="B60" s="73"/>
      <c r="C60" s="73"/>
      <c r="D60" s="74"/>
      <c r="E60" s="65">
        <f t="shared" si="1"/>
        <v>0</v>
      </c>
      <c r="F60" s="73"/>
      <c r="G60" s="69" t="str">
        <f t="shared" si="5"/>
        <v/>
      </c>
      <c r="H60" s="75"/>
      <c r="I60" s="71" t="str">
        <f>IF(J60="Summe",SUM($I$7:I59),IF(F60="PKW",IF(D60&gt;4,G60*E60,""),IF(F60="ÖPNV",IF(D60&lt;5,"",IF(E60&gt;19,H60,E60*G60)),IF(F60="Fahrrad",IF(D60&gt;4,G60*E60,""),IF(F60="Roller/Motorrad",IF(D60&gt;4,G60*E60,""),IF(F60="Mofa/Moped",IF(D60&gt;4,G60*E60,""),IF(F60="Fahrdienst/Taxi",H60,"")))))))</f>
        <v/>
      </c>
      <c r="J60" s="121" t="str">
        <f t="shared" si="6"/>
        <v/>
      </c>
    </row>
    <row r="61" spans="1:10" ht="16.5">
      <c r="A61" s="66" t="str">
        <f t="shared" si="0"/>
        <v/>
      </c>
      <c r="B61" s="73"/>
      <c r="C61" s="73"/>
      <c r="D61" s="74"/>
      <c r="E61" s="65">
        <f t="shared" si="1"/>
        <v>0</v>
      </c>
      <c r="F61" s="73"/>
      <c r="G61" s="69" t="str">
        <f t="shared" si="5"/>
        <v/>
      </c>
      <c r="H61" s="75"/>
      <c r="I61" s="71" t="str">
        <f>IF(J61="Summe",SUM($I$7:I60),IF(F61="PKW",IF(D61&gt;4,G61*E61,""),IF(F61="ÖPNV",IF(D61&lt;5,"",IF(E61&gt;19,H61,E61*G61)),IF(F61="Fahrrad",IF(D61&gt;4,G61*E61,""),IF(F61="Roller/Motorrad",IF(D61&gt;4,G61*E61,""),IF(F61="Mofa/Moped",IF(D61&gt;4,G61*E61,""),IF(F61="Fahrdienst/Taxi",H61,"")))))))</f>
        <v/>
      </c>
      <c r="J61" s="121" t="str">
        <f t="shared" si="6"/>
        <v/>
      </c>
    </row>
    <row r="62" spans="1:10" ht="16.5">
      <c r="A62" s="66" t="str">
        <f t="shared" si="0"/>
        <v/>
      </c>
      <c r="B62" s="73"/>
      <c r="C62" s="73"/>
      <c r="D62" s="74"/>
      <c r="E62" s="65">
        <f t="shared" si="1"/>
        <v>0</v>
      </c>
      <c r="F62" s="73"/>
      <c r="G62" s="69" t="str">
        <f t="shared" si="5"/>
        <v/>
      </c>
      <c r="H62" s="75"/>
      <c r="I62" s="71" t="str">
        <f>IF(J62="Summe",SUM($I$7:I61),IF(F62="PKW",IF(D62&gt;4,G62*E62,""),IF(F62="ÖPNV",IF(D62&lt;5,"",IF(E62&gt;19,H62,E62*G62)),IF(F62="Fahrrad",IF(D62&gt;4,G62*E62,""),IF(F62="Roller/Motorrad",IF(D62&gt;4,G62*E62,""),IF(F62="Mofa/Moped",IF(D62&gt;4,G62*E62,""),IF(F62="Fahrdienst/Taxi",H62,"")))))))</f>
        <v/>
      </c>
      <c r="J62" s="121" t="str">
        <f t="shared" si="6"/>
        <v/>
      </c>
    </row>
    <row r="63" spans="1:10" ht="16.5">
      <c r="A63" s="66" t="str">
        <f t="shared" si="0"/>
        <v/>
      </c>
      <c r="B63" s="73"/>
      <c r="C63" s="73"/>
      <c r="D63" s="74"/>
      <c r="E63" s="65">
        <f t="shared" si="1"/>
        <v>0</v>
      </c>
      <c r="F63" s="73"/>
      <c r="G63" s="69" t="str">
        <f t="shared" si="5"/>
        <v/>
      </c>
      <c r="H63" s="75"/>
      <c r="I63" s="71" t="str">
        <f>IF(J63="Summe",SUM($I$7:I62),IF(F63="PKW",IF(D63&gt;4,G63*E63,""),IF(F63="ÖPNV",IF(D63&lt;5,"",IF(E63&gt;19,H63,E63*G63)),IF(F63="Fahrrad",IF(D63&gt;4,G63*E63,""),IF(F63="Roller/Motorrad",IF(D63&gt;4,G63*E63,""),IF(F63="Mofa/Moped",IF(D63&gt;4,G63*E63,""),IF(F63="Fahrdienst/Taxi",H63,"")))))))</f>
        <v/>
      </c>
      <c r="J63" s="121" t="str">
        <f t="shared" si="6"/>
        <v/>
      </c>
    </row>
    <row r="64" spans="1:10" ht="16.5">
      <c r="A64" s="66" t="str">
        <f t="shared" si="0"/>
        <v/>
      </c>
      <c r="B64" s="73"/>
      <c r="C64" s="73"/>
      <c r="D64" s="74"/>
      <c r="E64" s="65">
        <f t="shared" si="1"/>
        <v>0</v>
      </c>
      <c r="F64" s="73"/>
      <c r="G64" s="69" t="str">
        <f t="shared" si="5"/>
        <v/>
      </c>
      <c r="H64" s="75"/>
      <c r="I64" s="71" t="str">
        <f>IF(J64="Summe",SUM($I$7:I63),IF(F64="PKW",IF(D64&gt;4,G64*E64,""),IF(F64="ÖPNV",IF(D64&lt;5,"",IF(E64&gt;19,H64,E64*G64)),IF(F64="Fahrrad",IF(D64&gt;4,G64*E64,""),IF(F64="Roller/Motorrad",IF(D64&gt;4,G64*E64,""),IF(F64="Mofa/Moped",IF(D64&gt;4,G64*E64,""),IF(F64="Fahrdienst/Taxi",H64,"")))))))</f>
        <v/>
      </c>
      <c r="J64" s="121" t="str">
        <f t="shared" si="6"/>
        <v/>
      </c>
    </row>
    <row r="65" spans="1:10" ht="16.5">
      <c r="A65" s="66" t="str">
        <f t="shared" si="0"/>
        <v/>
      </c>
      <c r="B65" s="73"/>
      <c r="C65" s="73"/>
      <c r="D65" s="74"/>
      <c r="E65" s="65">
        <f t="shared" si="1"/>
        <v>0</v>
      </c>
      <c r="F65" s="73"/>
      <c r="G65" s="69" t="str">
        <f t="shared" si="5"/>
        <v/>
      </c>
      <c r="H65" s="75"/>
      <c r="I65" s="71" t="str">
        <f>IF(J65="Summe",SUM($I$7:I64),IF(F65="PKW",IF(D65&gt;4,G65*E65,""),IF(F65="ÖPNV",IF(D65&lt;5,"",IF(E65&gt;19,H65,E65*G65)),IF(F65="Fahrrad",IF(D65&gt;4,G65*E65,""),IF(F65="Roller/Motorrad",IF(D65&gt;4,G65*E65,""),IF(F65="Mofa/Moped",IF(D65&gt;4,G65*E65,""),IF(F65="Fahrdienst/Taxi",H65,"")))))))</f>
        <v/>
      </c>
      <c r="J65" s="121" t="str">
        <f t="shared" si="6"/>
        <v/>
      </c>
    </row>
    <row r="66" spans="1:10" ht="16.5">
      <c r="A66" s="66" t="str">
        <f t="shared" si="0"/>
        <v/>
      </c>
      <c r="B66" s="73"/>
      <c r="C66" s="73"/>
      <c r="D66" s="74"/>
      <c r="E66" s="65">
        <f t="shared" si="1"/>
        <v>0</v>
      </c>
      <c r="F66" s="73"/>
      <c r="G66" s="69" t="str">
        <f t="shared" si="5"/>
        <v/>
      </c>
      <c r="H66" s="75"/>
      <c r="I66" s="71" t="str">
        <f>IF(J66="Summe",SUM($I$7:I65),IF(F66="PKW",IF(D66&gt;4,G66*E66,""),IF(F66="ÖPNV",IF(D66&lt;5,"",IF(E66&gt;19,H66,E66*G66)),IF(F66="Fahrrad",IF(D66&gt;4,G66*E66,""),IF(F66="Roller/Motorrad",IF(D66&gt;4,G66*E66,""),IF(F66="Mofa/Moped",IF(D66&gt;4,G66*E66,""),IF(F66="Fahrdienst/Taxi",H66,"")))))))</f>
        <v/>
      </c>
      <c r="J66" s="121" t="str">
        <f t="shared" si="6"/>
        <v/>
      </c>
    </row>
    <row r="67" spans="1:10" ht="16.5">
      <c r="A67" s="66" t="str">
        <f t="shared" si="0"/>
        <v/>
      </c>
      <c r="B67" s="73"/>
      <c r="C67" s="73"/>
      <c r="D67" s="74"/>
      <c r="E67" s="65">
        <f t="shared" si="1"/>
        <v>0</v>
      </c>
      <c r="F67" s="73"/>
      <c r="G67" s="69" t="str">
        <f t="shared" si="5"/>
        <v/>
      </c>
      <c r="H67" s="75"/>
      <c r="I67" s="71" t="str">
        <f>IF(J67="Summe",SUM($I$7:I66),IF(F67="PKW",IF(D67&gt;4,G67*E67,""),IF(F67="ÖPNV",IF(D67&lt;5,"",IF(E67&gt;19,H67,E67*G67)),IF(F67="Fahrrad",IF(D67&gt;4,G67*E67,""),IF(F67="Roller/Motorrad",IF(D67&gt;4,G67*E67,""),IF(F67="Mofa/Moped",IF(D67&gt;4,G67*E67,""),IF(F67="Fahrdienst/Taxi",H67,"")))))))</f>
        <v/>
      </c>
      <c r="J67" s="121" t="str">
        <f t="shared" si="6"/>
        <v/>
      </c>
    </row>
    <row r="68" spans="1:10" ht="16.5">
      <c r="A68" s="66" t="str">
        <f t="shared" si="0"/>
        <v/>
      </c>
      <c r="B68" s="73"/>
      <c r="C68" s="73"/>
      <c r="D68" s="74"/>
      <c r="E68" s="65">
        <f t="shared" si="1"/>
        <v>0</v>
      </c>
      <c r="F68" s="73"/>
      <c r="G68" s="69" t="str">
        <f t="shared" si="5"/>
        <v/>
      </c>
      <c r="H68" s="75"/>
      <c r="I68" s="71" t="str">
        <f>IF(J68="Summe",SUM($I$7:I67),IF(F68="PKW",IF(D68&gt;4,G68*E68,""),IF(F68="ÖPNV",IF(D68&lt;5,"",IF(E68&gt;19,H68,E68*G68)),IF(F68="Fahrrad",IF(D68&gt;4,G68*E68,""),IF(F68="Roller/Motorrad",IF(D68&gt;4,G68*E68,""),IF(F68="Mofa/Moped",IF(D68&gt;4,G68*E68,""),IF(F68="Fahrdienst/Taxi",H68,"")))))))</f>
        <v/>
      </c>
      <c r="J68" s="121" t="str">
        <f t="shared" si="6"/>
        <v/>
      </c>
    </row>
    <row r="69" spans="1:10" ht="16.5">
      <c r="A69" s="66" t="str">
        <f t="shared" si="0"/>
        <v/>
      </c>
      <c r="B69" s="73"/>
      <c r="C69" s="73"/>
      <c r="D69" s="74"/>
      <c r="E69" s="65">
        <f t="shared" si="1"/>
        <v>0</v>
      </c>
      <c r="F69" s="73"/>
      <c r="G69" s="69" t="str">
        <f t="shared" si="5"/>
        <v/>
      </c>
      <c r="H69" s="75"/>
      <c r="I69" s="71" t="str">
        <f>IF(J69="Summe",SUM($I$7:I68),IF(F69="PKW",IF(D69&gt;4,G69*E69,""),IF(F69="ÖPNV",IF(D69&lt;5,"",IF(E69&gt;19,H69,E69*G69)),IF(F69="Fahrrad",IF(D69&gt;4,G69*E69,""),IF(F69="Roller/Motorrad",IF(D69&gt;4,G69*E69,""),IF(F69="Mofa/Moped",IF(D69&gt;4,G69*E69,""),IF(F69="Fahrdienst/Taxi",H69,"")))))))</f>
        <v/>
      </c>
      <c r="J69" s="121" t="str">
        <f t="shared" si="6"/>
        <v/>
      </c>
    </row>
    <row r="70" spans="1:10" ht="16.5">
      <c r="A70" s="66" t="str">
        <f t="shared" si="0"/>
        <v/>
      </c>
      <c r="B70" s="73"/>
      <c r="C70" s="73"/>
      <c r="D70" s="74"/>
      <c r="E70" s="65">
        <f t="shared" si="1"/>
        <v>0</v>
      </c>
      <c r="F70" s="73"/>
      <c r="G70" s="69" t="str">
        <f t="shared" si="5"/>
        <v/>
      </c>
      <c r="H70" s="75"/>
      <c r="I70" s="71" t="str">
        <f>IF(J70="Summe",SUM($I$7:I69),IF(F70="PKW",IF(D70&gt;4,G70*E70,""),IF(F70="ÖPNV",IF(D70&lt;5,"",IF(E70&gt;19,H70,E70*G70)),IF(F70="Fahrrad",IF(D70&gt;4,G70*E70,""),IF(F70="Roller/Motorrad",IF(D70&gt;4,G70*E70,""),IF(F70="Mofa/Moped",IF(D70&gt;4,G70*E70,""),IF(F70="Fahrdienst/Taxi",H70,"")))))))</f>
        <v/>
      </c>
      <c r="J70" s="121" t="str">
        <f t="shared" si="6"/>
        <v/>
      </c>
    </row>
    <row r="71" spans="1:10" ht="16.5">
      <c r="A71" s="66" t="str">
        <f t="shared" si="0"/>
        <v/>
      </c>
      <c r="B71" s="73"/>
      <c r="C71" s="73"/>
      <c r="D71" s="74"/>
      <c r="E71" s="65">
        <f t="shared" si="1"/>
        <v>0</v>
      </c>
      <c r="F71" s="73"/>
      <c r="G71" s="69" t="str">
        <f t="shared" si="5"/>
        <v/>
      </c>
      <c r="H71" s="75"/>
      <c r="I71" s="71" t="str">
        <f>IF(J71="Summe",SUM($I$7:I70),IF(F71="PKW",IF(D71&gt;4,G71*E71,""),IF(F71="ÖPNV",IF(D71&lt;5,"",IF(E71&gt;19,H71,E71*G71)),IF(F71="Fahrrad",IF(D71&gt;4,G71*E71,""),IF(F71="Roller/Motorrad",IF(D71&gt;4,G71*E71,""),IF(F71="Mofa/Moped",IF(D71&gt;4,G71*E71,""),IF(F71="Fahrdienst/Taxi",H71,"")))))))</f>
        <v/>
      </c>
      <c r="J71" s="121" t="str">
        <f t="shared" si="6"/>
        <v/>
      </c>
    </row>
    <row r="72" spans="1:10" ht="16.5">
      <c r="A72" s="66" t="str">
        <f t="shared" ref="A72:A135" si="7">IF(J72="Summe","GESAMTSUMME","")</f>
        <v/>
      </c>
      <c r="B72" s="73"/>
      <c r="C72" s="73"/>
      <c r="D72" s="74"/>
      <c r="E72" s="65">
        <f t="shared" ref="E72:E135" si="8">D72*2</f>
        <v>0</v>
      </c>
      <c r="F72" s="73"/>
      <c r="G72" s="69" t="str">
        <f t="shared" si="5"/>
        <v/>
      </c>
      <c r="H72" s="75"/>
      <c r="I72" s="71" t="str">
        <f>IF(J72="Summe",SUM($I$7:I71),IF(F72="PKW",IF(D72&gt;4,G72*E72,""),IF(F72="ÖPNV",IF(D72&lt;5,"",IF(E72&gt;19,H72,E72*G72)),IF(F72="Fahrrad",IF(D72&gt;4,G72*E72,""),IF(F72="Roller/Motorrad",IF(D72&gt;4,G72*E72,""),IF(F72="Mofa/Moped",IF(D72&gt;4,G72*E72,""),IF(F72="Fahrdienst/Taxi",H72,"")))))))</f>
        <v/>
      </c>
      <c r="J72" s="121" t="str">
        <f t="shared" si="6"/>
        <v/>
      </c>
    </row>
    <row r="73" spans="1:10" ht="16.5">
      <c r="A73" s="66" t="str">
        <f t="shared" si="7"/>
        <v/>
      </c>
      <c r="B73" s="73"/>
      <c r="C73" s="73"/>
      <c r="D73" s="74"/>
      <c r="E73" s="65">
        <f t="shared" si="8"/>
        <v>0</v>
      </c>
      <c r="F73" s="73"/>
      <c r="G73" s="69" t="str">
        <f t="shared" si="5"/>
        <v/>
      </c>
      <c r="H73" s="75"/>
      <c r="I73" s="71" t="str">
        <f>IF(J73="Summe",SUM($I$7:I72),IF(F73="PKW",IF(D73&gt;4,G73*E73,""),IF(F73="ÖPNV",IF(D73&lt;5,"",IF(E73&gt;19,H73,E73*G73)),IF(F73="Fahrrad",IF(D73&gt;4,G73*E73,""),IF(F73="Roller/Motorrad",IF(D73&gt;4,G73*E73,""),IF(F73="Mofa/Moped",IF(D73&gt;4,G73*E73,""),IF(F73="Fahrdienst/Taxi",H73,"")))))))</f>
        <v/>
      </c>
      <c r="J73" s="121" t="str">
        <f t="shared" si="6"/>
        <v/>
      </c>
    </row>
    <row r="74" spans="1:10" ht="16.5">
      <c r="A74" s="66" t="str">
        <f t="shared" si="7"/>
        <v/>
      </c>
      <c r="B74" s="73"/>
      <c r="C74" s="73"/>
      <c r="D74" s="74"/>
      <c r="E74" s="65">
        <f t="shared" si="8"/>
        <v>0</v>
      </c>
      <c r="F74" s="73"/>
      <c r="G74" s="69" t="str">
        <f t="shared" ref="G74:G137" si="9">IF(AND(J74="Ausnahme",F74="ÖPNV"),H74/E74,"")</f>
        <v/>
      </c>
      <c r="H74" s="75"/>
      <c r="I74" s="71" t="str">
        <f>IF(J74="Summe",SUM($I$7:I73),IF(F74="PKW",IF(D74&gt;4,G74*E74,""),IF(F74="ÖPNV",IF(D74&lt;5,"",IF(E74&gt;19,H74,E74*G74)),IF(F74="Fahrrad",IF(D74&gt;4,G74*E74,""),IF(F74="Roller/Motorrad",IF(D74&gt;4,G74*E74,""),IF(F74="Mofa/Moped",IF(D74&gt;4,G74*E74,""),IF(F74="Fahrdienst/Taxi",H74,"")))))))</f>
        <v/>
      </c>
      <c r="J74" s="121" t="str">
        <f t="shared" si="6"/>
        <v/>
      </c>
    </row>
    <row r="75" spans="1:10" ht="16.5">
      <c r="A75" s="66" t="str">
        <f t="shared" si="7"/>
        <v/>
      </c>
      <c r="B75" s="73"/>
      <c r="C75" s="73"/>
      <c r="D75" s="74"/>
      <c r="E75" s="65">
        <f t="shared" si="8"/>
        <v>0</v>
      </c>
      <c r="F75" s="73"/>
      <c r="G75" s="69" t="str">
        <f t="shared" si="9"/>
        <v/>
      </c>
      <c r="H75" s="75"/>
      <c r="I75" s="71" t="str">
        <f>IF(J75="Summe",SUM($I$7:I74),IF(F75="PKW",IF(D75&gt;4,G75*E75,""),IF(F75="ÖPNV",IF(D75&lt;5,"",IF(E75&gt;19,H75,E75*G75)),IF(F75="Fahrrad",IF(D75&gt;4,G75*E75,""),IF(F75="Roller/Motorrad",IF(D75&gt;4,G75*E75,""),IF(F75="Mofa/Moped",IF(D75&gt;4,G75*E75,""),IF(F75="Fahrdienst/Taxi",H75,"")))))))</f>
        <v/>
      </c>
      <c r="J75" s="121" t="str">
        <f t="shared" si="6"/>
        <v/>
      </c>
    </row>
    <row r="76" spans="1:10" ht="16.5">
      <c r="A76" s="66" t="str">
        <f t="shared" si="7"/>
        <v/>
      </c>
      <c r="B76" s="73"/>
      <c r="C76" s="73"/>
      <c r="D76" s="74"/>
      <c r="E76" s="65">
        <f t="shared" si="8"/>
        <v>0</v>
      </c>
      <c r="F76" s="73"/>
      <c r="G76" s="69" t="str">
        <f t="shared" si="9"/>
        <v/>
      </c>
      <c r="H76" s="75"/>
      <c r="I76" s="71" t="str">
        <f>IF(J76="Summe",SUM($I$7:I75),IF(F76="PKW",IF(D76&gt;4,G76*E76,""),IF(F76="ÖPNV",IF(D76&lt;5,"",IF(E76&gt;19,H76,E76*G76)),IF(F76="Fahrrad",IF(D76&gt;4,G76*E76,""),IF(F76="Roller/Motorrad",IF(D76&gt;4,G76*E76,""),IF(F76="Mofa/Moped",IF(D76&gt;4,G76*E76,""),IF(F76="Fahrdienst/Taxi",H76,"")))))))</f>
        <v/>
      </c>
      <c r="J76" s="121" t="str">
        <f t="shared" si="6"/>
        <v/>
      </c>
    </row>
    <row r="77" spans="1:10" ht="16.5">
      <c r="A77" s="66" t="str">
        <f t="shared" si="7"/>
        <v/>
      </c>
      <c r="B77" s="73"/>
      <c r="C77" s="73"/>
      <c r="D77" s="74"/>
      <c r="E77" s="65">
        <f t="shared" si="8"/>
        <v>0</v>
      </c>
      <c r="F77" s="73"/>
      <c r="G77" s="69" t="str">
        <f t="shared" si="9"/>
        <v/>
      </c>
      <c r="H77" s="75"/>
      <c r="I77" s="71" t="str">
        <f>IF(J77="Summe",SUM($I$7:I76),IF(F77="PKW",IF(D77&gt;4,G77*E77,""),IF(F77="ÖPNV",IF(D77&lt;5,"",IF(E77&gt;19,H77,E77*G77)),IF(F77="Fahrrad",IF(D77&gt;4,G77*E77,""),IF(F77="Roller/Motorrad",IF(D77&gt;4,G77*E77,""),IF(F77="Mofa/Moped",IF(D77&gt;4,G77*E77,""),IF(F77="Fahrdienst/Taxi",H77,"")))))))</f>
        <v/>
      </c>
      <c r="J77" s="121" t="str">
        <f t="shared" si="6"/>
        <v/>
      </c>
    </row>
    <row r="78" spans="1:10" ht="16.5">
      <c r="A78" s="66" t="str">
        <f t="shared" si="7"/>
        <v/>
      </c>
      <c r="B78" s="73"/>
      <c r="C78" s="73"/>
      <c r="D78" s="74"/>
      <c r="E78" s="65">
        <f t="shared" si="8"/>
        <v>0</v>
      </c>
      <c r="F78" s="73"/>
      <c r="G78" s="69" t="str">
        <f t="shared" si="9"/>
        <v/>
      </c>
      <c r="H78" s="75"/>
      <c r="I78" s="71" t="str">
        <f>IF(J78="Summe",SUM($I$7:I77),IF(F78="PKW",IF(D78&gt;4,G78*E78,""),IF(F78="ÖPNV",IF(D78&lt;5,"",IF(E78&gt;19,H78,E78*G78)),IF(F78="Fahrrad",IF(D78&gt;4,G78*E78,""),IF(F78="Roller/Motorrad",IF(D78&gt;4,G78*E78,""),IF(F78="Mofa/Moped",IF(D78&gt;4,G78*E78,""),IF(F78="Fahrdienst/Taxi",H78,"")))))))</f>
        <v/>
      </c>
      <c r="J78" s="121" t="str">
        <f t="shared" si="6"/>
        <v/>
      </c>
    </row>
    <row r="79" spans="1:10" ht="16.5">
      <c r="A79" s="66" t="str">
        <f t="shared" si="7"/>
        <v/>
      </c>
      <c r="B79" s="73"/>
      <c r="C79" s="73"/>
      <c r="D79" s="74"/>
      <c r="E79" s="65">
        <f t="shared" si="8"/>
        <v>0</v>
      </c>
      <c r="F79" s="73"/>
      <c r="G79" s="69" t="str">
        <f t="shared" si="9"/>
        <v/>
      </c>
      <c r="H79" s="75"/>
      <c r="I79" s="71" t="str">
        <f>IF(J79="Summe",SUM($I$7:I78),IF(F79="PKW",IF(D79&gt;4,G79*E79,""),IF(F79="ÖPNV",IF(D79&lt;5,"",IF(E79&gt;19,H79,E79*G79)),IF(F79="Fahrrad",IF(D79&gt;4,G79*E79,""),IF(F79="Roller/Motorrad",IF(D79&gt;4,G79*E79,""),IF(F79="Mofa/Moped",IF(D79&gt;4,G79*E79,""),IF(F79="Fahrdienst/Taxi",H79,"")))))))</f>
        <v/>
      </c>
      <c r="J79" s="121" t="str">
        <f t="shared" ref="J79:J142" si="10">IF(F79="Fahrdienst/Taxi","Abrechnung beigefügt","")</f>
        <v/>
      </c>
    </row>
    <row r="80" spans="1:10" ht="16.5">
      <c r="A80" s="66" t="str">
        <f t="shared" si="7"/>
        <v/>
      </c>
      <c r="B80" s="73"/>
      <c r="C80" s="73"/>
      <c r="D80" s="74"/>
      <c r="E80" s="65">
        <f t="shared" si="8"/>
        <v>0</v>
      </c>
      <c r="F80" s="73"/>
      <c r="G80" s="69" t="str">
        <f t="shared" si="9"/>
        <v/>
      </c>
      <c r="H80" s="75"/>
      <c r="I80" s="71" t="str">
        <f>IF(J80="Summe",SUM($I$7:I79),IF(F80="PKW",IF(D80&gt;4,G80*E80,""),IF(F80="ÖPNV",IF(D80&lt;5,"",IF(E80&gt;19,H80,E80*G80)),IF(F80="Fahrrad",IF(D80&gt;4,G80*E80,""),IF(F80="Roller/Motorrad",IF(D80&gt;4,G80*E80,""),IF(F80="Mofa/Moped",IF(D80&gt;4,G80*E80,""),IF(F80="Fahrdienst/Taxi",H80,"")))))))</f>
        <v/>
      </c>
      <c r="J80" s="121" t="str">
        <f t="shared" si="10"/>
        <v/>
      </c>
    </row>
    <row r="81" spans="1:10" ht="16.5">
      <c r="A81" s="66" t="str">
        <f t="shared" si="7"/>
        <v/>
      </c>
      <c r="B81" s="73"/>
      <c r="C81" s="73"/>
      <c r="D81" s="74"/>
      <c r="E81" s="65">
        <f t="shared" si="8"/>
        <v>0</v>
      </c>
      <c r="F81" s="73"/>
      <c r="G81" s="69" t="str">
        <f t="shared" si="9"/>
        <v/>
      </c>
      <c r="H81" s="75"/>
      <c r="I81" s="71" t="str">
        <f>IF(J81="Summe",SUM($I$7:I80),IF(F81="PKW",IF(D81&gt;4,G81*E81,""),IF(F81="ÖPNV",IF(D81&lt;5,"",IF(E81&gt;19,H81,E81*G81)),IF(F81="Fahrrad",IF(D81&gt;4,G81*E81,""),IF(F81="Roller/Motorrad",IF(D81&gt;4,G81*E81,""),IF(F81="Mofa/Moped",IF(D81&gt;4,G81*E81,""),IF(F81="Fahrdienst/Taxi",H81,"")))))))</f>
        <v/>
      </c>
      <c r="J81" s="121" t="str">
        <f t="shared" si="10"/>
        <v/>
      </c>
    </row>
    <row r="82" spans="1:10" ht="16.5">
      <c r="A82" s="66" t="str">
        <f t="shared" si="7"/>
        <v/>
      </c>
      <c r="B82" s="73"/>
      <c r="C82" s="73"/>
      <c r="D82" s="74"/>
      <c r="E82" s="65">
        <f t="shared" si="8"/>
        <v>0</v>
      </c>
      <c r="F82" s="73"/>
      <c r="G82" s="69" t="str">
        <f t="shared" si="9"/>
        <v/>
      </c>
      <c r="H82" s="75"/>
      <c r="I82" s="71" t="str">
        <f>IF(J82="Summe",SUM($I$7:I81),IF(F82="PKW",IF(D82&gt;4,G82*E82,""),IF(F82="ÖPNV",IF(D82&lt;5,"",IF(E82&gt;19,H82,E82*G82)),IF(F82="Fahrrad",IF(D82&gt;4,G82*E82,""),IF(F82="Roller/Motorrad",IF(D82&gt;4,G82*E82,""),IF(F82="Mofa/Moped",IF(D82&gt;4,G82*E82,""),IF(F82="Fahrdienst/Taxi",H82,"")))))))</f>
        <v/>
      </c>
      <c r="J82" s="121" t="str">
        <f t="shared" si="10"/>
        <v/>
      </c>
    </row>
    <row r="83" spans="1:10" ht="16.5">
      <c r="A83" s="66" t="str">
        <f t="shared" si="7"/>
        <v/>
      </c>
      <c r="B83" s="73"/>
      <c r="C83" s="73"/>
      <c r="D83" s="74"/>
      <c r="E83" s="65">
        <f t="shared" si="8"/>
        <v>0</v>
      </c>
      <c r="F83" s="73"/>
      <c r="G83" s="69" t="str">
        <f t="shared" si="9"/>
        <v/>
      </c>
      <c r="H83" s="75"/>
      <c r="I83" s="71" t="str">
        <f>IF(J83="Summe",SUM($I$7:I82),IF(F83="PKW",IF(D83&gt;4,G83*E83,""),IF(F83="ÖPNV",IF(D83&lt;5,"",IF(E83&gt;19,H83,E83*G83)),IF(F83="Fahrrad",IF(D83&gt;4,G83*E83,""),IF(F83="Roller/Motorrad",IF(D83&gt;4,G83*E83,""),IF(F83="Mofa/Moped",IF(D83&gt;4,G83*E83,""),IF(F83="Fahrdienst/Taxi",H83,"")))))))</f>
        <v/>
      </c>
      <c r="J83" s="121" t="str">
        <f t="shared" si="10"/>
        <v/>
      </c>
    </row>
    <row r="84" spans="1:10" ht="16.5">
      <c r="A84" s="66" t="str">
        <f t="shared" si="7"/>
        <v/>
      </c>
      <c r="B84" s="73"/>
      <c r="C84" s="73"/>
      <c r="D84" s="74"/>
      <c r="E84" s="65">
        <f t="shared" si="8"/>
        <v>0</v>
      </c>
      <c r="F84" s="73"/>
      <c r="G84" s="69" t="str">
        <f t="shared" si="9"/>
        <v/>
      </c>
      <c r="H84" s="75"/>
      <c r="I84" s="71" t="str">
        <f>IF(J84="Summe",SUM($I$7:I83),IF(F84="PKW",IF(D84&gt;4,G84*E84,""),IF(F84="ÖPNV",IF(D84&lt;5,"",IF(E84&gt;19,H84,E84*G84)),IF(F84="Fahrrad",IF(D84&gt;4,G84*E84,""),IF(F84="Roller/Motorrad",IF(D84&gt;4,G84*E84,""),IF(F84="Mofa/Moped",IF(D84&gt;4,G84*E84,""),IF(F84="Fahrdienst/Taxi",H84,"")))))))</f>
        <v/>
      </c>
      <c r="J84" s="121" t="str">
        <f t="shared" si="10"/>
        <v/>
      </c>
    </row>
    <row r="85" spans="1:10" ht="16.5">
      <c r="A85" s="66" t="str">
        <f t="shared" si="7"/>
        <v/>
      </c>
      <c r="B85" s="73"/>
      <c r="C85" s="73"/>
      <c r="D85" s="74"/>
      <c r="E85" s="65">
        <f t="shared" si="8"/>
        <v>0</v>
      </c>
      <c r="F85" s="73"/>
      <c r="G85" s="69" t="str">
        <f t="shared" si="9"/>
        <v/>
      </c>
      <c r="H85" s="75"/>
      <c r="I85" s="71" t="str">
        <f>IF(J85="Summe",SUM($I$7:I84),IF(F85="PKW",IF(D85&gt;4,G85*E85,""),IF(F85="ÖPNV",IF(D85&lt;5,"",IF(E85&gt;19,H85,E85*G85)),IF(F85="Fahrrad",IF(D85&gt;4,G85*E85,""),IF(F85="Roller/Motorrad",IF(D85&gt;4,G85*E85,""),IF(F85="Mofa/Moped",IF(D85&gt;4,G85*E85,""),IF(F85="Fahrdienst/Taxi",H85,"")))))))</f>
        <v/>
      </c>
      <c r="J85" s="121" t="str">
        <f t="shared" si="10"/>
        <v/>
      </c>
    </row>
    <row r="86" spans="1:10" ht="16.5">
      <c r="A86" s="66" t="str">
        <f t="shared" si="7"/>
        <v/>
      </c>
      <c r="B86" s="73"/>
      <c r="C86" s="73"/>
      <c r="D86" s="74"/>
      <c r="E86" s="65">
        <f t="shared" si="8"/>
        <v>0</v>
      </c>
      <c r="F86" s="73"/>
      <c r="G86" s="69" t="str">
        <f t="shared" si="9"/>
        <v/>
      </c>
      <c r="H86" s="75"/>
      <c r="I86" s="71" t="str">
        <f>IF(J86="Summe",SUM($I$7:I85),IF(F86="PKW",IF(D86&gt;4,G86*E86,""),IF(F86="ÖPNV",IF(D86&lt;5,"",IF(E86&gt;19,H86,E86*G86)),IF(F86="Fahrrad",IF(D86&gt;4,G86*E86,""),IF(F86="Roller/Motorrad",IF(D86&gt;4,G86*E86,""),IF(F86="Mofa/Moped",IF(D86&gt;4,G86*E86,""),IF(F86="Fahrdienst/Taxi",H86,"")))))))</f>
        <v/>
      </c>
      <c r="J86" s="121" t="str">
        <f t="shared" si="10"/>
        <v/>
      </c>
    </row>
    <row r="87" spans="1:10" ht="16.5">
      <c r="A87" s="66" t="str">
        <f t="shared" si="7"/>
        <v/>
      </c>
      <c r="B87" s="73"/>
      <c r="C87" s="73"/>
      <c r="D87" s="74"/>
      <c r="E87" s="65">
        <f t="shared" si="8"/>
        <v>0</v>
      </c>
      <c r="F87" s="73"/>
      <c r="G87" s="69" t="str">
        <f t="shared" si="9"/>
        <v/>
      </c>
      <c r="H87" s="75"/>
      <c r="I87" s="71" t="str">
        <f>IF(J87="Summe",SUM($I$7:I86),IF(F87="PKW",IF(D87&gt;4,G87*E87,""),IF(F87="ÖPNV",IF(D87&lt;5,"",IF(E87&gt;19,H87,E87*G87)),IF(F87="Fahrrad",IF(D87&gt;4,G87*E87,""),IF(F87="Roller/Motorrad",IF(D87&gt;4,G87*E87,""),IF(F87="Mofa/Moped",IF(D87&gt;4,G87*E87,""),IF(F87="Fahrdienst/Taxi",H87,"")))))))</f>
        <v/>
      </c>
      <c r="J87" s="121" t="str">
        <f t="shared" si="10"/>
        <v/>
      </c>
    </row>
    <row r="88" spans="1:10" ht="16.5">
      <c r="A88" s="66" t="str">
        <f t="shared" si="7"/>
        <v/>
      </c>
      <c r="B88" s="73"/>
      <c r="C88" s="73"/>
      <c r="D88" s="74"/>
      <c r="E88" s="65">
        <f t="shared" si="8"/>
        <v>0</v>
      </c>
      <c r="F88" s="73"/>
      <c r="G88" s="69" t="str">
        <f t="shared" si="9"/>
        <v/>
      </c>
      <c r="H88" s="75"/>
      <c r="I88" s="71" t="str">
        <f>IF(J88="Summe",SUM($I$7:I87),IF(F88="PKW",IF(D88&gt;4,G88*E88,""),IF(F88="ÖPNV",IF(D88&lt;5,"",IF(E88&gt;19,H88,E88*G88)),IF(F88="Fahrrad",IF(D88&gt;4,G88*E88,""),IF(F88="Roller/Motorrad",IF(D88&gt;4,G88*E88,""),IF(F88="Mofa/Moped",IF(D88&gt;4,G88*E88,""),IF(F88="Fahrdienst/Taxi",H88,"")))))))</f>
        <v/>
      </c>
      <c r="J88" s="121" t="str">
        <f t="shared" si="10"/>
        <v/>
      </c>
    </row>
    <row r="89" spans="1:10" ht="16.5">
      <c r="A89" s="66" t="str">
        <f t="shared" si="7"/>
        <v/>
      </c>
      <c r="B89" s="73"/>
      <c r="C89" s="73"/>
      <c r="D89" s="74"/>
      <c r="E89" s="65">
        <f t="shared" si="8"/>
        <v>0</v>
      </c>
      <c r="F89" s="73"/>
      <c r="G89" s="69" t="str">
        <f t="shared" si="9"/>
        <v/>
      </c>
      <c r="H89" s="75"/>
      <c r="I89" s="71" t="str">
        <f>IF(J89="Summe",SUM($I$7:I88),IF(F89="PKW",IF(D89&gt;4,G89*E89,""),IF(F89="ÖPNV",IF(D89&lt;5,"",IF(E89&gt;19,H89,E89*G89)),IF(F89="Fahrrad",IF(D89&gt;4,G89*E89,""),IF(F89="Roller/Motorrad",IF(D89&gt;4,G89*E89,""),IF(F89="Mofa/Moped",IF(D89&gt;4,G89*E89,""),IF(F89="Fahrdienst/Taxi",H89,"")))))))</f>
        <v/>
      </c>
      <c r="J89" s="121" t="str">
        <f t="shared" si="10"/>
        <v/>
      </c>
    </row>
    <row r="90" spans="1:10" ht="16.5">
      <c r="A90" s="66" t="str">
        <f t="shared" si="7"/>
        <v/>
      </c>
      <c r="B90" s="73"/>
      <c r="C90" s="73"/>
      <c r="D90" s="74"/>
      <c r="E90" s="65">
        <f t="shared" si="8"/>
        <v>0</v>
      </c>
      <c r="F90" s="73"/>
      <c r="G90" s="69" t="str">
        <f t="shared" si="9"/>
        <v/>
      </c>
      <c r="H90" s="75"/>
      <c r="I90" s="71" t="str">
        <f>IF(J90="Summe",SUM($I$7:I89),IF(F90="PKW",IF(D90&gt;4,G90*E90,""),IF(F90="ÖPNV",IF(D90&lt;5,"",IF(E90&gt;19,H90,E90*G90)),IF(F90="Fahrrad",IF(D90&gt;4,G90*E90,""),IF(F90="Roller/Motorrad",IF(D90&gt;4,G90*E90,""),IF(F90="Mofa/Moped",IF(D90&gt;4,G90*E90,""),IF(F90="Fahrdienst/Taxi",H90,"")))))))</f>
        <v/>
      </c>
      <c r="J90" s="121" t="str">
        <f t="shared" si="10"/>
        <v/>
      </c>
    </row>
    <row r="91" spans="1:10" ht="16.5">
      <c r="A91" s="66" t="str">
        <f t="shared" si="7"/>
        <v/>
      </c>
      <c r="B91" s="73"/>
      <c r="C91" s="73"/>
      <c r="D91" s="74"/>
      <c r="E91" s="65">
        <f t="shared" si="8"/>
        <v>0</v>
      </c>
      <c r="F91" s="73"/>
      <c r="G91" s="69" t="str">
        <f t="shared" si="9"/>
        <v/>
      </c>
      <c r="H91" s="75"/>
      <c r="I91" s="71" t="str">
        <f>IF(J91="Summe",SUM($I$7:I90),IF(F91="PKW",IF(D91&gt;4,G91*E91,""),IF(F91="ÖPNV",IF(D91&lt;5,"",IF(E91&gt;19,H91,E91*G91)),IF(F91="Fahrrad",IF(D91&gt;4,G91*E91,""),IF(F91="Roller/Motorrad",IF(D91&gt;4,G91*E91,""),IF(F91="Mofa/Moped",IF(D91&gt;4,G91*E91,""),IF(F91="Fahrdienst/Taxi",H91,"")))))))</f>
        <v/>
      </c>
      <c r="J91" s="121" t="str">
        <f t="shared" si="10"/>
        <v/>
      </c>
    </row>
    <row r="92" spans="1:10" ht="16.5">
      <c r="A92" s="66" t="str">
        <f t="shared" si="7"/>
        <v/>
      </c>
      <c r="B92" s="73"/>
      <c r="C92" s="73"/>
      <c r="D92" s="74"/>
      <c r="E92" s="65">
        <f t="shared" si="8"/>
        <v>0</v>
      </c>
      <c r="F92" s="73"/>
      <c r="G92" s="69" t="str">
        <f t="shared" si="9"/>
        <v/>
      </c>
      <c r="H92" s="75"/>
      <c r="I92" s="71" t="str">
        <f>IF(J92="Summe",SUM($I$7:I91),IF(F92="PKW",IF(D92&gt;4,G92*E92,""),IF(F92="ÖPNV",IF(D92&lt;5,"",IF(E92&gt;19,H92,E92*G92)),IF(F92="Fahrrad",IF(D92&gt;4,G92*E92,""),IF(F92="Roller/Motorrad",IF(D92&gt;4,G92*E92,""),IF(F92="Mofa/Moped",IF(D92&gt;4,G92*E92,""),IF(F92="Fahrdienst/Taxi",H92,"")))))))</f>
        <v/>
      </c>
      <c r="J92" s="121" t="str">
        <f t="shared" si="10"/>
        <v/>
      </c>
    </row>
    <row r="93" spans="1:10" ht="16.5">
      <c r="A93" s="66" t="str">
        <f t="shared" si="7"/>
        <v/>
      </c>
      <c r="B93" s="73"/>
      <c r="C93" s="73"/>
      <c r="D93" s="74"/>
      <c r="E93" s="65">
        <f t="shared" si="8"/>
        <v>0</v>
      </c>
      <c r="F93" s="73"/>
      <c r="G93" s="69" t="str">
        <f t="shared" si="9"/>
        <v/>
      </c>
      <c r="H93" s="75"/>
      <c r="I93" s="71" t="str">
        <f>IF(J93="Summe",SUM($I$7:I92),IF(F93="PKW",IF(D93&gt;4,G93*E93,""),IF(F93="ÖPNV",IF(D93&lt;5,"",IF(E93&gt;19,H93,E93*G93)),IF(F93="Fahrrad",IF(D93&gt;4,G93*E93,""),IF(F93="Roller/Motorrad",IF(D93&gt;4,G93*E93,""),IF(F93="Mofa/Moped",IF(D93&gt;4,G93*E93,""),IF(F93="Fahrdienst/Taxi",H93,"")))))))</f>
        <v/>
      </c>
      <c r="J93" s="121" t="str">
        <f t="shared" si="10"/>
        <v/>
      </c>
    </row>
    <row r="94" spans="1:10" ht="16.5">
      <c r="A94" s="66" t="str">
        <f t="shared" si="7"/>
        <v/>
      </c>
      <c r="B94" s="73"/>
      <c r="C94" s="73"/>
      <c r="D94" s="74"/>
      <c r="E94" s="65">
        <f t="shared" si="8"/>
        <v>0</v>
      </c>
      <c r="F94" s="73"/>
      <c r="G94" s="69" t="str">
        <f t="shared" si="9"/>
        <v/>
      </c>
      <c r="H94" s="75"/>
      <c r="I94" s="71" t="str">
        <f>IF(J94="Summe",SUM($I$7:I93),IF(F94="PKW",IF(D94&gt;4,G94*E94,""),IF(F94="ÖPNV",IF(D94&lt;5,"",IF(E94&gt;19,H94,E94*G94)),IF(F94="Fahrrad",IF(D94&gt;4,G94*E94,""),IF(F94="Roller/Motorrad",IF(D94&gt;4,G94*E94,""),IF(F94="Mofa/Moped",IF(D94&gt;4,G94*E94,""),IF(F94="Fahrdienst/Taxi",H94,"")))))))</f>
        <v/>
      </c>
      <c r="J94" s="121" t="str">
        <f t="shared" si="10"/>
        <v/>
      </c>
    </row>
    <row r="95" spans="1:10" ht="16.5">
      <c r="A95" s="66" t="str">
        <f t="shared" si="7"/>
        <v/>
      </c>
      <c r="B95" s="73"/>
      <c r="C95" s="73"/>
      <c r="D95" s="74"/>
      <c r="E95" s="65">
        <f t="shared" si="8"/>
        <v>0</v>
      </c>
      <c r="F95" s="73"/>
      <c r="G95" s="69" t="str">
        <f t="shared" si="9"/>
        <v/>
      </c>
      <c r="H95" s="75"/>
      <c r="I95" s="71" t="str">
        <f>IF(J95="Summe",SUM($I$7:I94),IF(F95="PKW",IF(D95&gt;4,G95*E95,""),IF(F95="ÖPNV",IF(D95&lt;5,"",IF(E95&gt;19,H95,E95*G95)),IF(F95="Fahrrad",IF(D95&gt;4,G95*E95,""),IF(F95="Roller/Motorrad",IF(D95&gt;4,G95*E95,""),IF(F95="Mofa/Moped",IF(D95&gt;4,G95*E95,""),IF(F95="Fahrdienst/Taxi",H95,"")))))))</f>
        <v/>
      </c>
      <c r="J95" s="121" t="str">
        <f t="shared" si="10"/>
        <v/>
      </c>
    </row>
    <row r="96" spans="1:10" ht="16.5">
      <c r="A96" s="66" t="str">
        <f t="shared" si="7"/>
        <v/>
      </c>
      <c r="B96" s="73"/>
      <c r="C96" s="73"/>
      <c r="D96" s="74"/>
      <c r="E96" s="65">
        <f t="shared" si="8"/>
        <v>0</v>
      </c>
      <c r="F96" s="73"/>
      <c r="G96" s="69" t="str">
        <f t="shared" si="9"/>
        <v/>
      </c>
      <c r="H96" s="75"/>
      <c r="I96" s="71" t="str">
        <f>IF(J96="Summe",SUM($I$7:I95),IF(F96="PKW",IF(D96&gt;4,G96*E96,""),IF(F96="ÖPNV",IF(D96&lt;5,"",IF(E96&gt;19,H96,E96*G96)),IF(F96="Fahrrad",IF(D96&gt;4,G96*E96,""),IF(F96="Roller/Motorrad",IF(D96&gt;4,G96*E96,""),IF(F96="Mofa/Moped",IF(D96&gt;4,G96*E96,""),IF(F96="Fahrdienst/Taxi",H96,"")))))))</f>
        <v/>
      </c>
      <c r="J96" s="121" t="str">
        <f t="shared" si="10"/>
        <v/>
      </c>
    </row>
    <row r="97" spans="1:10" ht="16.5">
      <c r="A97" s="66" t="str">
        <f t="shared" si="7"/>
        <v/>
      </c>
      <c r="B97" s="73"/>
      <c r="C97" s="73"/>
      <c r="D97" s="74"/>
      <c r="E97" s="65">
        <f t="shared" si="8"/>
        <v>0</v>
      </c>
      <c r="F97" s="73"/>
      <c r="G97" s="69" t="str">
        <f t="shared" si="9"/>
        <v/>
      </c>
      <c r="H97" s="75"/>
      <c r="I97" s="71" t="str">
        <f>IF(J97="Summe",SUM($I$7:I96),IF(F97="PKW",IF(D97&gt;4,G97*E97,""),IF(F97="ÖPNV",IF(D97&lt;5,"",IF(E97&gt;19,H97,E97*G97)),IF(F97="Fahrrad",IF(D97&gt;4,G97*E97,""),IF(F97="Roller/Motorrad",IF(D97&gt;4,G97*E97,""),IF(F97="Mofa/Moped",IF(D97&gt;4,G97*E97,""),IF(F97="Fahrdienst/Taxi",H97,"")))))))</f>
        <v/>
      </c>
      <c r="J97" s="121" t="str">
        <f t="shared" si="10"/>
        <v/>
      </c>
    </row>
    <row r="98" spans="1:10" ht="16.5">
      <c r="A98" s="66" t="str">
        <f t="shared" si="7"/>
        <v/>
      </c>
      <c r="B98" s="73"/>
      <c r="C98" s="73"/>
      <c r="D98" s="74"/>
      <c r="E98" s="65">
        <f t="shared" si="8"/>
        <v>0</v>
      </c>
      <c r="F98" s="73"/>
      <c r="G98" s="69" t="str">
        <f t="shared" si="9"/>
        <v/>
      </c>
      <c r="H98" s="75"/>
      <c r="I98" s="71" t="str">
        <f>IF(J98="Summe",SUM($I$7:I97),IF(F98="PKW",IF(D98&gt;4,G98*E98,""),IF(F98="ÖPNV",IF(D98&lt;5,"",IF(E98&gt;19,H98,E98*G98)),IF(F98="Fahrrad",IF(D98&gt;4,G98*E98,""),IF(F98="Roller/Motorrad",IF(D98&gt;4,G98*E98,""),IF(F98="Mofa/Moped",IF(D98&gt;4,G98*E98,""),IF(F98="Fahrdienst/Taxi",H98,"")))))))</f>
        <v/>
      </c>
      <c r="J98" s="121" t="str">
        <f t="shared" si="10"/>
        <v/>
      </c>
    </row>
    <row r="99" spans="1:10" ht="16.5">
      <c r="A99" s="66" t="str">
        <f t="shared" si="7"/>
        <v/>
      </c>
      <c r="B99" s="73"/>
      <c r="C99" s="73"/>
      <c r="D99" s="74"/>
      <c r="E99" s="65">
        <f t="shared" si="8"/>
        <v>0</v>
      </c>
      <c r="F99" s="73"/>
      <c r="G99" s="69" t="str">
        <f t="shared" si="9"/>
        <v/>
      </c>
      <c r="H99" s="75"/>
      <c r="I99" s="71" t="str">
        <f>IF(J99="Summe",SUM($I$7:I98),IF(F99="PKW",IF(D99&gt;4,G99*E99,""),IF(F99="ÖPNV",IF(D99&lt;5,"",IF(E99&gt;19,H99,E99*G99)),IF(F99="Fahrrad",IF(D99&gt;4,G99*E99,""),IF(F99="Roller/Motorrad",IF(D99&gt;4,G99*E99,""),IF(F99="Mofa/Moped",IF(D99&gt;4,G99*E99,""),IF(F99="Fahrdienst/Taxi",H99,"")))))))</f>
        <v/>
      </c>
      <c r="J99" s="121" t="str">
        <f t="shared" si="10"/>
        <v/>
      </c>
    </row>
    <row r="100" spans="1:10" ht="16.5">
      <c r="A100" s="66" t="str">
        <f t="shared" si="7"/>
        <v/>
      </c>
      <c r="B100" s="73"/>
      <c r="C100" s="73"/>
      <c r="D100" s="74"/>
      <c r="E100" s="65">
        <f t="shared" si="8"/>
        <v>0</v>
      </c>
      <c r="F100" s="73"/>
      <c r="G100" s="69" t="str">
        <f t="shared" si="9"/>
        <v/>
      </c>
      <c r="H100" s="75"/>
      <c r="I100" s="71" t="str">
        <f>IF(J100="Summe",SUM($I$7:I99),IF(F100="PKW",IF(D100&gt;4,G100*E100,""),IF(F100="ÖPNV",IF(D100&lt;5,"",IF(E100&gt;19,H100,E100*G100)),IF(F100="Fahrrad",IF(D100&gt;4,G100*E100,""),IF(F100="Roller/Motorrad",IF(D100&gt;4,G100*E100,""),IF(F100="Mofa/Moped",IF(D100&gt;4,G100*E100,""),IF(F100="Fahrdienst/Taxi",H100,"")))))))</f>
        <v/>
      </c>
      <c r="J100" s="121" t="str">
        <f t="shared" si="10"/>
        <v/>
      </c>
    </row>
    <row r="101" spans="1:10" ht="16.5">
      <c r="A101" s="66" t="str">
        <f t="shared" si="7"/>
        <v/>
      </c>
      <c r="B101" s="73"/>
      <c r="C101" s="73"/>
      <c r="D101" s="74"/>
      <c r="E101" s="65">
        <f t="shared" si="8"/>
        <v>0</v>
      </c>
      <c r="F101" s="73"/>
      <c r="G101" s="69" t="str">
        <f t="shared" si="9"/>
        <v/>
      </c>
      <c r="H101" s="75"/>
      <c r="I101" s="71" t="str">
        <f>IF(J101="Summe",SUM($I$7:I100),IF(F101="PKW",IF(D101&gt;4,G101*E101,""),IF(F101="ÖPNV",IF(D101&lt;5,"",IF(E101&gt;19,H101,E101*G101)),IF(F101="Fahrrad",IF(D101&gt;4,G101*E101,""),IF(F101="Roller/Motorrad",IF(D101&gt;4,G101*E101,""),IF(F101="Mofa/Moped",IF(D101&gt;4,G101*E101,""),IF(F101="Fahrdienst/Taxi",H101,"")))))))</f>
        <v/>
      </c>
      <c r="J101" s="121" t="str">
        <f t="shared" si="10"/>
        <v/>
      </c>
    </row>
    <row r="102" spans="1:10" ht="16.5">
      <c r="A102" s="66" t="str">
        <f t="shared" si="7"/>
        <v/>
      </c>
      <c r="B102" s="73"/>
      <c r="C102" s="73"/>
      <c r="D102" s="74"/>
      <c r="E102" s="65">
        <f t="shared" si="8"/>
        <v>0</v>
      </c>
      <c r="F102" s="73"/>
      <c r="G102" s="69" t="str">
        <f t="shared" si="9"/>
        <v/>
      </c>
      <c r="H102" s="75"/>
      <c r="I102" s="71" t="str">
        <f>IF(J102="Summe",SUM($I$7:I101),IF(F102="PKW",IF(D102&gt;4,G102*E102,""),IF(F102="ÖPNV",IF(D102&lt;5,"",IF(E102&gt;19,H102,E102*G102)),IF(F102="Fahrrad",IF(D102&gt;4,G102*E102,""),IF(F102="Roller/Motorrad",IF(D102&gt;4,G102*E102,""),IF(F102="Mofa/Moped",IF(D102&gt;4,G102*E102,""),IF(F102="Fahrdienst/Taxi",H102,"")))))))</f>
        <v/>
      </c>
      <c r="J102" s="121" t="str">
        <f t="shared" si="10"/>
        <v/>
      </c>
    </row>
    <row r="103" spans="1:10" ht="16.5">
      <c r="A103" s="66" t="str">
        <f t="shared" si="7"/>
        <v/>
      </c>
      <c r="B103" s="73"/>
      <c r="C103" s="73"/>
      <c r="D103" s="74"/>
      <c r="E103" s="65">
        <f t="shared" si="8"/>
        <v>0</v>
      </c>
      <c r="F103" s="73"/>
      <c r="G103" s="69" t="str">
        <f t="shared" si="9"/>
        <v/>
      </c>
      <c r="H103" s="75"/>
      <c r="I103" s="71" t="str">
        <f>IF(J103="Summe",SUM($I$7:I102),IF(F103="PKW",IF(D103&gt;4,G103*E103,""),IF(F103="ÖPNV",IF(D103&lt;5,"",IF(E103&gt;19,H103,E103*G103)),IF(F103="Fahrrad",IF(D103&gt;4,G103*E103,""),IF(F103="Roller/Motorrad",IF(D103&gt;4,G103*E103,""),IF(F103="Mofa/Moped",IF(D103&gt;4,G103*E103,""),IF(F103="Fahrdienst/Taxi",H103,"")))))))</f>
        <v/>
      </c>
      <c r="J103" s="121" t="str">
        <f t="shared" si="10"/>
        <v/>
      </c>
    </row>
    <row r="104" spans="1:10" ht="16.5">
      <c r="A104" s="66" t="str">
        <f t="shared" si="7"/>
        <v/>
      </c>
      <c r="B104" s="73"/>
      <c r="C104" s="73"/>
      <c r="D104" s="74"/>
      <c r="E104" s="65">
        <f t="shared" si="8"/>
        <v>0</v>
      </c>
      <c r="F104" s="73"/>
      <c r="G104" s="69" t="str">
        <f t="shared" si="9"/>
        <v/>
      </c>
      <c r="H104" s="75"/>
      <c r="I104" s="71" t="str">
        <f>IF(J104="Summe",SUM($I$7:I103),IF(F104="PKW",IF(D104&gt;4,G104*E104,""),IF(F104="ÖPNV",IF(D104&lt;5,"",IF(E104&gt;19,H104,E104*G104)),IF(F104="Fahrrad",IF(D104&gt;4,G104*E104,""),IF(F104="Roller/Motorrad",IF(D104&gt;4,G104*E104,""),IF(F104="Mofa/Moped",IF(D104&gt;4,G104*E104,""),IF(F104="Fahrdienst/Taxi",H104,"")))))))</f>
        <v/>
      </c>
      <c r="J104" s="121" t="str">
        <f t="shared" si="10"/>
        <v/>
      </c>
    </row>
    <row r="105" spans="1:10" ht="16.5">
      <c r="A105" s="66" t="str">
        <f t="shared" si="7"/>
        <v/>
      </c>
      <c r="B105" s="73"/>
      <c r="C105" s="73"/>
      <c r="D105" s="74"/>
      <c r="E105" s="65">
        <f t="shared" si="8"/>
        <v>0</v>
      </c>
      <c r="F105" s="73"/>
      <c r="G105" s="69" t="str">
        <f t="shared" si="9"/>
        <v/>
      </c>
      <c r="H105" s="75"/>
      <c r="I105" s="71" t="str">
        <f>IF(J105="Summe",SUM($I$7:I104),IF(F105="PKW",IF(D105&gt;4,G105*E105,""),IF(F105="ÖPNV",IF(D105&lt;5,"",IF(E105&gt;19,H105,E105*G105)),IF(F105="Fahrrad",IF(D105&gt;4,G105*E105,""),IF(F105="Roller/Motorrad",IF(D105&gt;4,G105*E105,""),IF(F105="Mofa/Moped",IF(D105&gt;4,G105*E105,""),IF(F105="Fahrdienst/Taxi",H105,"")))))))</f>
        <v/>
      </c>
      <c r="J105" s="121" t="str">
        <f t="shared" si="10"/>
        <v/>
      </c>
    </row>
    <row r="106" spans="1:10" ht="16.5">
      <c r="A106" s="66" t="str">
        <f t="shared" si="7"/>
        <v/>
      </c>
      <c r="B106" s="73"/>
      <c r="C106" s="73"/>
      <c r="D106" s="74"/>
      <c r="E106" s="65">
        <f t="shared" si="8"/>
        <v>0</v>
      </c>
      <c r="F106" s="73"/>
      <c r="G106" s="69" t="str">
        <f t="shared" si="9"/>
        <v/>
      </c>
      <c r="H106" s="75"/>
      <c r="I106" s="71" t="str">
        <f>IF(J106="Summe",SUM($I$7:I105),IF(F106="PKW",IF(D106&gt;4,G106*E106,""),IF(F106="ÖPNV",IF(D106&lt;5,"",IF(E106&gt;19,H106,E106*G106)),IF(F106="Fahrrad",IF(D106&gt;4,G106*E106,""),IF(F106="Roller/Motorrad",IF(D106&gt;4,G106*E106,""),IF(F106="Mofa/Moped",IF(D106&gt;4,G106*E106,""),IF(F106="Fahrdienst/Taxi",H106,"")))))))</f>
        <v/>
      </c>
      <c r="J106" s="121" t="str">
        <f t="shared" si="10"/>
        <v/>
      </c>
    </row>
    <row r="107" spans="1:10" ht="16.5">
      <c r="A107" s="66" t="str">
        <f t="shared" si="7"/>
        <v/>
      </c>
      <c r="B107" s="73"/>
      <c r="C107" s="73"/>
      <c r="D107" s="74"/>
      <c r="E107" s="65">
        <f t="shared" si="8"/>
        <v>0</v>
      </c>
      <c r="F107" s="73"/>
      <c r="G107" s="69" t="str">
        <f t="shared" si="9"/>
        <v/>
      </c>
      <c r="H107" s="75"/>
      <c r="I107" s="71" t="str">
        <f>IF(J107="Summe",SUM($I$7:I106),IF(F107="PKW",IF(D107&gt;4,G107*E107,""),IF(F107="ÖPNV",IF(D107&lt;5,"",IF(E107&gt;19,H107,E107*G107)),IF(F107="Fahrrad",IF(D107&gt;4,G107*E107,""),IF(F107="Roller/Motorrad",IF(D107&gt;4,G107*E107,""),IF(F107="Mofa/Moped",IF(D107&gt;4,G107*E107,""),IF(F107="Fahrdienst/Taxi",H107,"")))))))</f>
        <v/>
      </c>
      <c r="J107" s="121" t="str">
        <f t="shared" si="10"/>
        <v/>
      </c>
    </row>
    <row r="108" spans="1:10" ht="16.5">
      <c r="A108" s="66" t="str">
        <f t="shared" si="7"/>
        <v/>
      </c>
      <c r="B108" s="73"/>
      <c r="C108" s="73"/>
      <c r="D108" s="74"/>
      <c r="E108" s="65">
        <f t="shared" si="8"/>
        <v>0</v>
      </c>
      <c r="F108" s="73"/>
      <c r="G108" s="69" t="str">
        <f t="shared" si="9"/>
        <v/>
      </c>
      <c r="H108" s="75"/>
      <c r="I108" s="71" t="str">
        <f>IF(J108="Summe",SUM($I$7:I107),IF(F108="PKW",IF(D108&gt;4,G108*E108,""),IF(F108="ÖPNV",IF(D108&lt;5,"",IF(E108&gt;19,H108,E108*G108)),IF(F108="Fahrrad",IF(D108&gt;4,G108*E108,""),IF(F108="Roller/Motorrad",IF(D108&gt;4,G108*E108,""),IF(F108="Mofa/Moped",IF(D108&gt;4,G108*E108,""),IF(F108="Fahrdienst/Taxi",H108,"")))))))</f>
        <v/>
      </c>
      <c r="J108" s="121" t="str">
        <f t="shared" si="10"/>
        <v/>
      </c>
    </row>
    <row r="109" spans="1:10" ht="16.5">
      <c r="A109" s="66" t="str">
        <f t="shared" si="7"/>
        <v/>
      </c>
      <c r="B109" s="73"/>
      <c r="C109" s="73"/>
      <c r="D109" s="74"/>
      <c r="E109" s="65">
        <f t="shared" si="8"/>
        <v>0</v>
      </c>
      <c r="F109" s="73"/>
      <c r="G109" s="69" t="str">
        <f t="shared" si="9"/>
        <v/>
      </c>
      <c r="H109" s="75"/>
      <c r="I109" s="71" t="str">
        <f>IF(J109="Summe",SUM($I$7:I108),IF(F109="PKW",IF(D109&gt;4,G109*E109,""),IF(F109="ÖPNV",IF(D109&lt;5,"",IF(E109&gt;19,H109,E109*G109)),IF(F109="Fahrrad",IF(D109&gt;4,G109*E109,""),IF(F109="Roller/Motorrad",IF(D109&gt;4,G109*E109,""),IF(F109="Mofa/Moped",IF(D109&gt;4,G109*E109,""),IF(F109="Fahrdienst/Taxi",H109,"")))))))</f>
        <v/>
      </c>
      <c r="J109" s="121" t="str">
        <f t="shared" si="10"/>
        <v/>
      </c>
    </row>
    <row r="110" spans="1:10" ht="16.5">
      <c r="A110" s="66" t="str">
        <f t="shared" si="7"/>
        <v/>
      </c>
      <c r="B110" s="73"/>
      <c r="C110" s="73"/>
      <c r="D110" s="74"/>
      <c r="E110" s="65">
        <f t="shared" si="8"/>
        <v>0</v>
      </c>
      <c r="F110" s="73"/>
      <c r="G110" s="69" t="str">
        <f t="shared" si="9"/>
        <v/>
      </c>
      <c r="H110" s="75"/>
      <c r="I110" s="71" t="str">
        <f>IF(J110="Summe",SUM($I$7:I109),IF(F110="PKW",IF(D110&gt;4,G110*E110,""),IF(F110="ÖPNV",IF(D110&lt;5,"",IF(E110&gt;19,H110,E110*G110)),IF(F110="Fahrrad",IF(D110&gt;4,G110*E110,""),IF(F110="Roller/Motorrad",IF(D110&gt;4,G110*E110,""),IF(F110="Mofa/Moped",IF(D110&gt;4,G110*E110,""),IF(F110="Fahrdienst/Taxi",H110,"")))))))</f>
        <v/>
      </c>
      <c r="J110" s="121" t="str">
        <f t="shared" si="10"/>
        <v/>
      </c>
    </row>
    <row r="111" spans="1:10" ht="16.5">
      <c r="A111" s="66" t="str">
        <f t="shared" si="7"/>
        <v/>
      </c>
      <c r="B111" s="73"/>
      <c r="C111" s="73"/>
      <c r="D111" s="74"/>
      <c r="E111" s="65">
        <f t="shared" si="8"/>
        <v>0</v>
      </c>
      <c r="F111" s="73"/>
      <c r="G111" s="69" t="str">
        <f t="shared" si="9"/>
        <v/>
      </c>
      <c r="H111" s="75"/>
      <c r="I111" s="71" t="str">
        <f>IF(J111="Summe",SUM($I$7:I110),IF(F111="PKW",IF(D111&gt;4,G111*E111,""),IF(F111="ÖPNV",IF(D111&lt;5,"",IF(E111&gt;19,H111,E111*G111)),IF(F111="Fahrrad",IF(D111&gt;4,G111*E111,""),IF(F111="Roller/Motorrad",IF(D111&gt;4,G111*E111,""),IF(F111="Mofa/Moped",IF(D111&gt;4,G111*E111,""),IF(F111="Fahrdienst/Taxi",H111,"")))))))</f>
        <v/>
      </c>
      <c r="J111" s="121" t="str">
        <f t="shared" si="10"/>
        <v/>
      </c>
    </row>
    <row r="112" spans="1:10" ht="16.5">
      <c r="A112" s="66" t="str">
        <f t="shared" si="7"/>
        <v/>
      </c>
      <c r="B112" s="73"/>
      <c r="C112" s="73"/>
      <c r="D112" s="74"/>
      <c r="E112" s="65">
        <f t="shared" si="8"/>
        <v>0</v>
      </c>
      <c r="F112" s="73"/>
      <c r="G112" s="69" t="str">
        <f t="shared" si="9"/>
        <v/>
      </c>
      <c r="H112" s="75"/>
      <c r="I112" s="71" t="str">
        <f>IF(J112="Summe",SUM($I$7:I111),IF(F112="PKW",IF(D112&gt;4,G112*E112,""),IF(F112="ÖPNV",IF(D112&lt;5,"",IF(E112&gt;19,H112,E112*G112)),IF(F112="Fahrrad",IF(D112&gt;4,G112*E112,""),IF(F112="Roller/Motorrad",IF(D112&gt;4,G112*E112,""),IF(F112="Mofa/Moped",IF(D112&gt;4,G112*E112,""),IF(F112="Fahrdienst/Taxi",H112,"")))))))</f>
        <v/>
      </c>
      <c r="J112" s="121" t="str">
        <f t="shared" si="10"/>
        <v/>
      </c>
    </row>
    <row r="113" spans="1:10" ht="16.5">
      <c r="A113" s="66" t="str">
        <f t="shared" si="7"/>
        <v/>
      </c>
      <c r="B113" s="73"/>
      <c r="C113" s="73"/>
      <c r="D113" s="74"/>
      <c r="E113" s="65">
        <f t="shared" si="8"/>
        <v>0</v>
      </c>
      <c r="F113" s="73"/>
      <c r="G113" s="69" t="str">
        <f t="shared" si="9"/>
        <v/>
      </c>
      <c r="H113" s="75"/>
      <c r="I113" s="71" t="str">
        <f>IF(J113="Summe",SUM($I$7:I112),IF(F113="PKW",IF(D113&gt;4,G113*E113,""),IF(F113="ÖPNV",IF(D113&lt;5,"",IF(E113&gt;19,H113,E113*G113)),IF(F113="Fahrrad",IF(D113&gt;4,G113*E113,""),IF(F113="Roller/Motorrad",IF(D113&gt;4,G113*E113,""),IF(F113="Mofa/Moped",IF(D113&gt;4,G113*E113,""),IF(F113="Fahrdienst/Taxi",H113,"")))))))</f>
        <v/>
      </c>
      <c r="J113" s="121" t="str">
        <f t="shared" si="10"/>
        <v/>
      </c>
    </row>
    <row r="114" spans="1:10" ht="16.5">
      <c r="A114" s="66" t="str">
        <f t="shared" si="7"/>
        <v/>
      </c>
      <c r="B114" s="73"/>
      <c r="C114" s="73"/>
      <c r="D114" s="74"/>
      <c r="E114" s="65">
        <f t="shared" si="8"/>
        <v>0</v>
      </c>
      <c r="F114" s="73"/>
      <c r="G114" s="69" t="str">
        <f t="shared" si="9"/>
        <v/>
      </c>
      <c r="H114" s="75"/>
      <c r="I114" s="71" t="str">
        <f>IF(J114="Summe",SUM($I$7:I113),IF(F114="PKW",IF(D114&gt;4,G114*E114,""),IF(F114="ÖPNV",IF(D114&lt;5,"",IF(E114&gt;19,H114,E114*G114)),IF(F114="Fahrrad",IF(D114&gt;4,G114*E114,""),IF(F114="Roller/Motorrad",IF(D114&gt;4,G114*E114,""),IF(F114="Mofa/Moped",IF(D114&gt;4,G114*E114,""),IF(F114="Fahrdienst/Taxi",H114,"")))))))</f>
        <v/>
      </c>
      <c r="J114" s="121" t="str">
        <f t="shared" si="10"/>
        <v/>
      </c>
    </row>
    <row r="115" spans="1:10" ht="16.5">
      <c r="A115" s="66" t="str">
        <f t="shared" si="7"/>
        <v/>
      </c>
      <c r="B115" s="73"/>
      <c r="C115" s="73"/>
      <c r="D115" s="74"/>
      <c r="E115" s="65">
        <f t="shared" si="8"/>
        <v>0</v>
      </c>
      <c r="F115" s="73"/>
      <c r="G115" s="69" t="str">
        <f t="shared" si="9"/>
        <v/>
      </c>
      <c r="H115" s="75"/>
      <c r="I115" s="71" t="str">
        <f>IF(J115="Summe",SUM($I$7:I114),IF(F115="PKW",IF(D115&gt;4,G115*E115,""),IF(F115="ÖPNV",IF(D115&lt;5,"",IF(E115&gt;19,H115,E115*G115)),IF(F115="Fahrrad",IF(D115&gt;4,G115*E115,""),IF(F115="Roller/Motorrad",IF(D115&gt;4,G115*E115,""),IF(F115="Mofa/Moped",IF(D115&gt;4,G115*E115,""),IF(F115="Fahrdienst/Taxi",H115,"")))))))</f>
        <v/>
      </c>
      <c r="J115" s="121" t="str">
        <f t="shared" si="10"/>
        <v/>
      </c>
    </row>
    <row r="116" spans="1:10" ht="16.5">
      <c r="A116" s="66" t="str">
        <f t="shared" si="7"/>
        <v/>
      </c>
      <c r="B116" s="73"/>
      <c r="C116" s="73"/>
      <c r="D116" s="74"/>
      <c r="E116" s="65">
        <f t="shared" si="8"/>
        <v>0</v>
      </c>
      <c r="F116" s="73"/>
      <c r="G116" s="69" t="str">
        <f t="shared" si="9"/>
        <v/>
      </c>
      <c r="H116" s="75"/>
      <c r="I116" s="71" t="str">
        <f>IF(J116="Summe",SUM($I$7:I115),IF(F116="PKW",IF(D116&gt;4,G116*E116,""),IF(F116="ÖPNV",IF(D116&lt;5,"",IF(E116&gt;19,H116,E116*G116)),IF(F116="Fahrrad",IF(D116&gt;4,G116*E116,""),IF(F116="Roller/Motorrad",IF(D116&gt;4,G116*E116,""),IF(F116="Mofa/Moped",IF(D116&gt;4,G116*E116,""),IF(F116="Fahrdienst/Taxi",H116,"")))))))</f>
        <v/>
      </c>
      <c r="J116" s="121" t="str">
        <f t="shared" si="10"/>
        <v/>
      </c>
    </row>
    <row r="117" spans="1:10" ht="16.5">
      <c r="A117" s="66" t="str">
        <f t="shared" si="7"/>
        <v/>
      </c>
      <c r="B117" s="73"/>
      <c r="C117" s="73"/>
      <c r="D117" s="74"/>
      <c r="E117" s="65">
        <f t="shared" si="8"/>
        <v>0</v>
      </c>
      <c r="F117" s="73"/>
      <c r="G117" s="69" t="str">
        <f t="shared" si="9"/>
        <v/>
      </c>
      <c r="H117" s="75"/>
      <c r="I117" s="71" t="str">
        <f>IF(J117="Summe",SUM($I$7:I116),IF(F117="PKW",IF(D117&gt;4,G117*E117,""),IF(F117="ÖPNV",IF(D117&lt;5,"",IF(E117&gt;19,H117,E117*G117)),IF(F117="Fahrrad",IF(D117&gt;4,G117*E117,""),IF(F117="Roller/Motorrad",IF(D117&gt;4,G117*E117,""),IF(F117="Mofa/Moped",IF(D117&gt;4,G117*E117,""),IF(F117="Fahrdienst/Taxi",H117,"")))))))</f>
        <v/>
      </c>
      <c r="J117" s="121" t="str">
        <f t="shared" si="10"/>
        <v/>
      </c>
    </row>
    <row r="118" spans="1:10" ht="16.5">
      <c r="A118" s="66" t="str">
        <f t="shared" si="7"/>
        <v/>
      </c>
      <c r="B118" s="73"/>
      <c r="C118" s="73"/>
      <c r="D118" s="74"/>
      <c r="E118" s="65">
        <f t="shared" si="8"/>
        <v>0</v>
      </c>
      <c r="F118" s="73"/>
      <c r="G118" s="69" t="str">
        <f t="shared" si="9"/>
        <v/>
      </c>
      <c r="H118" s="75"/>
      <c r="I118" s="71" t="str">
        <f>IF(J118="Summe",SUM($I$7:I117),IF(F118="PKW",IF(D118&gt;4,G118*E118,""),IF(F118="ÖPNV",IF(D118&lt;5,"",IF(E118&gt;19,H118,E118*G118)),IF(F118="Fahrrad",IF(D118&gt;4,G118*E118,""),IF(F118="Roller/Motorrad",IF(D118&gt;4,G118*E118,""),IF(F118="Mofa/Moped",IF(D118&gt;4,G118*E118,""),IF(F118="Fahrdienst/Taxi",H118,"")))))))</f>
        <v/>
      </c>
      <c r="J118" s="121" t="str">
        <f t="shared" si="10"/>
        <v/>
      </c>
    </row>
    <row r="119" spans="1:10" ht="16.5">
      <c r="A119" s="66" t="str">
        <f t="shared" si="7"/>
        <v/>
      </c>
      <c r="B119" s="73"/>
      <c r="C119" s="73"/>
      <c r="D119" s="74"/>
      <c r="E119" s="65">
        <f t="shared" si="8"/>
        <v>0</v>
      </c>
      <c r="F119" s="73"/>
      <c r="G119" s="69" t="str">
        <f t="shared" si="9"/>
        <v/>
      </c>
      <c r="H119" s="75"/>
      <c r="I119" s="71" t="str">
        <f>IF(J119="Summe",SUM($I$7:I118),IF(F119="PKW",IF(D119&gt;4,G119*E119,""),IF(F119="ÖPNV",IF(D119&lt;5,"",IF(E119&gt;19,H119,E119*G119)),IF(F119="Fahrrad",IF(D119&gt;4,G119*E119,""),IF(F119="Roller/Motorrad",IF(D119&gt;4,G119*E119,""),IF(F119="Mofa/Moped",IF(D119&gt;4,G119*E119,""),IF(F119="Fahrdienst/Taxi",H119,"")))))))</f>
        <v/>
      </c>
      <c r="J119" s="121" t="str">
        <f t="shared" si="10"/>
        <v/>
      </c>
    </row>
    <row r="120" spans="1:10" ht="16.5">
      <c r="A120" s="66" t="str">
        <f t="shared" si="7"/>
        <v/>
      </c>
      <c r="B120" s="73"/>
      <c r="C120" s="73"/>
      <c r="D120" s="74"/>
      <c r="E120" s="65">
        <f t="shared" si="8"/>
        <v>0</v>
      </c>
      <c r="F120" s="73"/>
      <c r="G120" s="69" t="str">
        <f t="shared" si="9"/>
        <v/>
      </c>
      <c r="H120" s="75"/>
      <c r="I120" s="71" t="str">
        <f>IF(J120="Summe",SUM($I$7:I119),IF(F120="PKW",IF(D120&gt;4,G120*E120,""),IF(F120="ÖPNV",IF(D120&lt;5,"",IF(E120&gt;19,H120,E120*G120)),IF(F120="Fahrrad",IF(D120&gt;4,G120*E120,""),IF(F120="Roller/Motorrad",IF(D120&gt;4,G120*E120,""),IF(F120="Mofa/Moped",IF(D120&gt;4,G120*E120,""),IF(F120="Fahrdienst/Taxi",H120,"")))))))</f>
        <v/>
      </c>
      <c r="J120" s="121" t="str">
        <f t="shared" si="10"/>
        <v/>
      </c>
    </row>
    <row r="121" spans="1:10" ht="16.5">
      <c r="A121" s="66" t="str">
        <f t="shared" si="7"/>
        <v/>
      </c>
      <c r="B121" s="73"/>
      <c r="C121" s="73"/>
      <c r="D121" s="74"/>
      <c r="E121" s="65">
        <f t="shared" si="8"/>
        <v>0</v>
      </c>
      <c r="F121" s="73"/>
      <c r="G121" s="69" t="str">
        <f t="shared" si="9"/>
        <v/>
      </c>
      <c r="H121" s="75"/>
      <c r="I121" s="71" t="str">
        <f>IF(J121="Summe",SUM($I$7:I120),IF(F121="PKW",IF(D121&gt;4,G121*E121,""),IF(F121="ÖPNV",IF(D121&lt;5,"",IF(E121&gt;19,H121,E121*G121)),IF(F121="Fahrrad",IF(D121&gt;4,G121*E121,""),IF(F121="Roller/Motorrad",IF(D121&gt;4,G121*E121,""),IF(F121="Mofa/Moped",IF(D121&gt;4,G121*E121,""),IF(F121="Fahrdienst/Taxi",H121,"")))))))</f>
        <v/>
      </c>
      <c r="J121" s="121" t="str">
        <f t="shared" si="10"/>
        <v/>
      </c>
    </row>
    <row r="122" spans="1:10" ht="16.5">
      <c r="A122" s="66" t="str">
        <f t="shared" si="7"/>
        <v/>
      </c>
      <c r="B122" s="73"/>
      <c r="C122" s="73"/>
      <c r="D122" s="74"/>
      <c r="E122" s="65">
        <f t="shared" si="8"/>
        <v>0</v>
      </c>
      <c r="F122" s="73"/>
      <c r="G122" s="69" t="str">
        <f t="shared" si="9"/>
        <v/>
      </c>
      <c r="H122" s="75"/>
      <c r="I122" s="71" t="str">
        <f>IF(J122="Summe",SUM($I$7:I121),IF(F122="PKW",IF(D122&gt;4,G122*E122,""),IF(F122="ÖPNV",IF(D122&lt;5,"",IF(E122&gt;19,H122,E122*G122)),IF(F122="Fahrrad",IF(D122&gt;4,G122*E122,""),IF(F122="Roller/Motorrad",IF(D122&gt;4,G122*E122,""),IF(F122="Mofa/Moped",IF(D122&gt;4,G122*E122,""),IF(F122="Fahrdienst/Taxi",H122,"")))))))</f>
        <v/>
      </c>
      <c r="J122" s="121" t="str">
        <f t="shared" si="10"/>
        <v/>
      </c>
    </row>
    <row r="123" spans="1:10" ht="16.5">
      <c r="A123" s="66" t="str">
        <f t="shared" si="7"/>
        <v/>
      </c>
      <c r="B123" s="73"/>
      <c r="C123" s="73"/>
      <c r="D123" s="74"/>
      <c r="E123" s="65">
        <f t="shared" si="8"/>
        <v>0</v>
      </c>
      <c r="F123" s="73"/>
      <c r="G123" s="69" t="str">
        <f t="shared" si="9"/>
        <v/>
      </c>
      <c r="H123" s="75"/>
      <c r="I123" s="71" t="str">
        <f>IF(J123="Summe",SUM($I$7:I122),IF(F123="PKW",IF(D123&gt;4,G123*E123,""),IF(F123="ÖPNV",IF(D123&lt;5,"",IF(E123&gt;19,H123,E123*G123)),IF(F123="Fahrrad",IF(D123&gt;4,G123*E123,""),IF(F123="Roller/Motorrad",IF(D123&gt;4,G123*E123,""),IF(F123="Mofa/Moped",IF(D123&gt;4,G123*E123,""),IF(F123="Fahrdienst/Taxi",H123,"")))))))</f>
        <v/>
      </c>
      <c r="J123" s="121" t="str">
        <f t="shared" si="10"/>
        <v/>
      </c>
    </row>
    <row r="124" spans="1:10" ht="16.5">
      <c r="A124" s="66" t="str">
        <f t="shared" si="7"/>
        <v/>
      </c>
      <c r="B124" s="73"/>
      <c r="C124" s="73"/>
      <c r="D124" s="74"/>
      <c r="E124" s="65">
        <f t="shared" si="8"/>
        <v>0</v>
      </c>
      <c r="F124" s="73"/>
      <c r="G124" s="69" t="str">
        <f t="shared" si="9"/>
        <v/>
      </c>
      <c r="H124" s="75"/>
      <c r="I124" s="71" t="str">
        <f>IF(J124="Summe",SUM($I$7:I123),IF(F124="PKW",IF(D124&gt;4,G124*E124,""),IF(F124="ÖPNV",IF(D124&lt;5,"",IF(E124&gt;19,H124,E124*G124)),IF(F124="Fahrrad",IF(D124&gt;4,G124*E124,""),IF(F124="Roller/Motorrad",IF(D124&gt;4,G124*E124,""),IF(F124="Mofa/Moped",IF(D124&gt;4,G124*E124,""),IF(F124="Fahrdienst/Taxi",H124,"")))))))</f>
        <v/>
      </c>
      <c r="J124" s="121" t="str">
        <f t="shared" si="10"/>
        <v/>
      </c>
    </row>
    <row r="125" spans="1:10" ht="16.5">
      <c r="A125" s="66" t="str">
        <f t="shared" si="7"/>
        <v/>
      </c>
      <c r="B125" s="73"/>
      <c r="C125" s="73"/>
      <c r="D125" s="74"/>
      <c r="E125" s="65">
        <f t="shared" si="8"/>
        <v>0</v>
      </c>
      <c r="F125" s="73"/>
      <c r="G125" s="69" t="str">
        <f t="shared" si="9"/>
        <v/>
      </c>
      <c r="H125" s="75"/>
      <c r="I125" s="71" t="str">
        <f>IF(J125="Summe",SUM($I$7:I124),IF(F125="PKW",IF(D125&gt;4,G125*E125,""),IF(F125="ÖPNV",IF(D125&lt;5,"",IF(E125&gt;19,H125,E125*G125)),IF(F125="Fahrrad",IF(D125&gt;4,G125*E125,""),IF(F125="Roller/Motorrad",IF(D125&gt;4,G125*E125,""),IF(F125="Mofa/Moped",IF(D125&gt;4,G125*E125,""),IF(F125="Fahrdienst/Taxi",H125,"")))))))</f>
        <v/>
      </c>
      <c r="J125" s="121" t="str">
        <f t="shared" si="10"/>
        <v/>
      </c>
    </row>
    <row r="126" spans="1:10" ht="16.5">
      <c r="A126" s="66" t="str">
        <f t="shared" si="7"/>
        <v/>
      </c>
      <c r="B126" s="73"/>
      <c r="C126" s="73"/>
      <c r="D126" s="74"/>
      <c r="E126" s="65">
        <f t="shared" si="8"/>
        <v>0</v>
      </c>
      <c r="F126" s="73"/>
      <c r="G126" s="69" t="str">
        <f t="shared" si="9"/>
        <v/>
      </c>
      <c r="H126" s="75"/>
      <c r="I126" s="71" t="str">
        <f>IF(J126="Summe",SUM($I$7:I125),IF(F126="PKW",IF(D126&gt;4,G126*E126,""),IF(F126="ÖPNV",IF(D126&lt;5,"",IF(E126&gt;19,H126,E126*G126)),IF(F126="Fahrrad",IF(D126&gt;4,G126*E126,""),IF(F126="Roller/Motorrad",IF(D126&gt;4,G126*E126,""),IF(F126="Mofa/Moped",IF(D126&gt;4,G126*E126,""),IF(F126="Fahrdienst/Taxi",H126,"")))))))</f>
        <v/>
      </c>
      <c r="J126" s="121" t="str">
        <f t="shared" si="10"/>
        <v/>
      </c>
    </row>
    <row r="127" spans="1:10" ht="16.5">
      <c r="A127" s="66" t="str">
        <f t="shared" si="7"/>
        <v/>
      </c>
      <c r="B127" s="73"/>
      <c r="C127" s="73"/>
      <c r="D127" s="74"/>
      <c r="E127" s="65">
        <f t="shared" si="8"/>
        <v>0</v>
      </c>
      <c r="F127" s="73"/>
      <c r="G127" s="69" t="str">
        <f t="shared" si="9"/>
        <v/>
      </c>
      <c r="H127" s="75"/>
      <c r="I127" s="71" t="str">
        <f>IF(J127="Summe",SUM($I$7:I126),IF(F127="PKW",IF(D127&gt;4,G127*E127,""),IF(F127="ÖPNV",IF(D127&lt;5,"",IF(E127&gt;19,H127,E127*G127)),IF(F127="Fahrrad",IF(D127&gt;4,G127*E127,""),IF(F127="Roller/Motorrad",IF(D127&gt;4,G127*E127,""),IF(F127="Mofa/Moped",IF(D127&gt;4,G127*E127,""),IF(F127="Fahrdienst/Taxi",H127,"")))))))</f>
        <v/>
      </c>
      <c r="J127" s="121" t="str">
        <f t="shared" si="10"/>
        <v/>
      </c>
    </row>
    <row r="128" spans="1:10" ht="16.5">
      <c r="A128" s="66" t="str">
        <f t="shared" si="7"/>
        <v/>
      </c>
      <c r="B128" s="73"/>
      <c r="C128" s="73"/>
      <c r="D128" s="74"/>
      <c r="E128" s="65">
        <f t="shared" si="8"/>
        <v>0</v>
      </c>
      <c r="F128" s="73"/>
      <c r="G128" s="69" t="str">
        <f t="shared" si="9"/>
        <v/>
      </c>
      <c r="H128" s="75"/>
      <c r="I128" s="71" t="str">
        <f>IF(J128="Summe",SUM($I$7:I127),IF(F128="PKW",IF(D128&gt;4,G128*E128,""),IF(F128="ÖPNV",IF(D128&lt;5,"",IF(E128&gt;19,H128,E128*G128)),IF(F128="Fahrrad",IF(D128&gt;4,G128*E128,""),IF(F128="Roller/Motorrad",IF(D128&gt;4,G128*E128,""),IF(F128="Mofa/Moped",IF(D128&gt;4,G128*E128,""),IF(F128="Fahrdienst/Taxi",H128,"")))))))</f>
        <v/>
      </c>
      <c r="J128" s="121" t="str">
        <f t="shared" si="10"/>
        <v/>
      </c>
    </row>
    <row r="129" spans="1:10" ht="16.5">
      <c r="A129" s="66" t="str">
        <f t="shared" si="7"/>
        <v/>
      </c>
      <c r="B129" s="73"/>
      <c r="C129" s="73"/>
      <c r="D129" s="74"/>
      <c r="E129" s="65">
        <f t="shared" si="8"/>
        <v>0</v>
      </c>
      <c r="F129" s="73"/>
      <c r="G129" s="69" t="str">
        <f t="shared" si="9"/>
        <v/>
      </c>
      <c r="H129" s="75"/>
      <c r="I129" s="71" t="str">
        <f>IF(J129="Summe",SUM($I$7:I128),IF(F129="PKW",IF(D129&gt;4,G129*E129,""),IF(F129="ÖPNV",IF(D129&lt;5,"",IF(E129&gt;19,H129,E129*G129)),IF(F129="Fahrrad",IF(D129&gt;4,G129*E129,""),IF(F129="Roller/Motorrad",IF(D129&gt;4,G129*E129,""),IF(F129="Mofa/Moped",IF(D129&gt;4,G129*E129,""),IF(F129="Fahrdienst/Taxi",H129,"")))))))</f>
        <v/>
      </c>
      <c r="J129" s="121" t="str">
        <f t="shared" si="10"/>
        <v/>
      </c>
    </row>
    <row r="130" spans="1:10" ht="16.5">
      <c r="A130" s="66" t="str">
        <f t="shared" si="7"/>
        <v/>
      </c>
      <c r="B130" s="73"/>
      <c r="C130" s="73"/>
      <c r="D130" s="74"/>
      <c r="E130" s="65">
        <f t="shared" si="8"/>
        <v>0</v>
      </c>
      <c r="F130" s="73"/>
      <c r="G130" s="69" t="str">
        <f t="shared" si="9"/>
        <v/>
      </c>
      <c r="H130" s="75"/>
      <c r="I130" s="71" t="str">
        <f>IF(J130="Summe",SUM($I$7:I129),IF(F130="PKW",IF(D130&gt;4,G130*E130,""),IF(F130="ÖPNV",IF(D130&lt;5,"",IF(E130&gt;19,H130,E130*G130)),IF(F130="Fahrrad",IF(D130&gt;4,G130*E130,""),IF(F130="Roller/Motorrad",IF(D130&gt;4,G130*E130,""),IF(F130="Mofa/Moped",IF(D130&gt;4,G130*E130,""),IF(F130="Fahrdienst/Taxi",H130,"")))))))</f>
        <v/>
      </c>
      <c r="J130" s="121" t="str">
        <f t="shared" si="10"/>
        <v/>
      </c>
    </row>
    <row r="131" spans="1:10" ht="16.5">
      <c r="A131" s="66" t="str">
        <f t="shared" si="7"/>
        <v/>
      </c>
      <c r="B131" s="73"/>
      <c r="C131" s="73"/>
      <c r="D131" s="74"/>
      <c r="E131" s="65">
        <f t="shared" si="8"/>
        <v>0</v>
      </c>
      <c r="F131" s="73"/>
      <c r="G131" s="69" t="str">
        <f t="shared" si="9"/>
        <v/>
      </c>
      <c r="H131" s="75"/>
      <c r="I131" s="71" t="str">
        <f>IF(J131="Summe",SUM($I$7:I130),IF(F131="PKW",IF(D131&gt;4,G131*E131,""),IF(F131="ÖPNV",IF(D131&lt;5,"",IF(E131&gt;19,H131,E131*G131)),IF(F131="Fahrrad",IF(D131&gt;4,G131*E131,""),IF(F131="Roller/Motorrad",IF(D131&gt;4,G131*E131,""),IF(F131="Mofa/Moped",IF(D131&gt;4,G131*E131,""),IF(F131="Fahrdienst/Taxi",H131,"")))))))</f>
        <v/>
      </c>
      <c r="J131" s="121" t="str">
        <f t="shared" si="10"/>
        <v/>
      </c>
    </row>
    <row r="132" spans="1:10" ht="16.5">
      <c r="A132" s="66" t="str">
        <f t="shared" si="7"/>
        <v/>
      </c>
      <c r="B132" s="73"/>
      <c r="C132" s="73"/>
      <c r="D132" s="74"/>
      <c r="E132" s="65">
        <f t="shared" si="8"/>
        <v>0</v>
      </c>
      <c r="F132" s="73"/>
      <c r="G132" s="69" t="str">
        <f t="shared" si="9"/>
        <v/>
      </c>
      <c r="H132" s="75"/>
      <c r="I132" s="71" t="str">
        <f>IF(J132="Summe",SUM($I$7:I131),IF(F132="PKW",IF(D132&gt;4,G132*E132,""),IF(F132="ÖPNV",IF(D132&lt;5,"",IF(E132&gt;19,H132,E132*G132)),IF(F132="Fahrrad",IF(D132&gt;4,G132*E132,""),IF(F132="Roller/Motorrad",IF(D132&gt;4,G132*E132,""),IF(F132="Mofa/Moped",IF(D132&gt;4,G132*E132,""),IF(F132="Fahrdienst/Taxi",H132,"")))))))</f>
        <v/>
      </c>
      <c r="J132" s="121" t="str">
        <f t="shared" si="10"/>
        <v/>
      </c>
    </row>
    <row r="133" spans="1:10" ht="16.5">
      <c r="A133" s="66" t="str">
        <f t="shared" si="7"/>
        <v/>
      </c>
      <c r="B133" s="73"/>
      <c r="C133" s="73"/>
      <c r="D133" s="74"/>
      <c r="E133" s="65">
        <f t="shared" si="8"/>
        <v>0</v>
      </c>
      <c r="F133" s="73"/>
      <c r="G133" s="69" t="str">
        <f t="shared" si="9"/>
        <v/>
      </c>
      <c r="H133" s="75"/>
      <c r="I133" s="71" t="str">
        <f>IF(J133="Summe",SUM($I$7:I132),IF(F133="PKW",IF(D133&gt;4,G133*E133,""),IF(F133="ÖPNV",IF(D133&lt;5,"",IF(E133&gt;19,H133,E133*G133)),IF(F133="Fahrrad",IF(D133&gt;4,G133*E133,""),IF(F133="Roller/Motorrad",IF(D133&gt;4,G133*E133,""),IF(F133="Mofa/Moped",IF(D133&gt;4,G133*E133,""),IF(F133="Fahrdienst/Taxi",H133,"")))))))</f>
        <v/>
      </c>
      <c r="J133" s="121" t="str">
        <f t="shared" si="10"/>
        <v/>
      </c>
    </row>
    <row r="134" spans="1:10" ht="16.5">
      <c r="A134" s="66" t="str">
        <f t="shared" si="7"/>
        <v/>
      </c>
      <c r="B134" s="73"/>
      <c r="C134" s="73"/>
      <c r="D134" s="74"/>
      <c r="E134" s="65">
        <f t="shared" si="8"/>
        <v>0</v>
      </c>
      <c r="F134" s="73"/>
      <c r="G134" s="69" t="str">
        <f t="shared" si="9"/>
        <v/>
      </c>
      <c r="H134" s="75"/>
      <c r="I134" s="71" t="str">
        <f>IF(J134="Summe",SUM($I$7:I133),IF(F134="PKW",IF(D134&gt;4,G134*E134,""),IF(F134="ÖPNV",IF(D134&lt;5,"",IF(E134&gt;19,H134,E134*G134)),IF(F134="Fahrrad",IF(D134&gt;4,G134*E134,""),IF(F134="Roller/Motorrad",IF(D134&gt;4,G134*E134,""),IF(F134="Mofa/Moped",IF(D134&gt;4,G134*E134,""),IF(F134="Fahrdienst/Taxi",H134,"")))))))</f>
        <v/>
      </c>
      <c r="J134" s="121" t="str">
        <f t="shared" si="10"/>
        <v/>
      </c>
    </row>
    <row r="135" spans="1:10" ht="16.5">
      <c r="A135" s="66" t="str">
        <f t="shared" si="7"/>
        <v/>
      </c>
      <c r="B135" s="73"/>
      <c r="C135" s="73"/>
      <c r="D135" s="74"/>
      <c r="E135" s="65">
        <f t="shared" si="8"/>
        <v>0</v>
      </c>
      <c r="F135" s="73"/>
      <c r="G135" s="69" t="str">
        <f t="shared" si="9"/>
        <v/>
      </c>
      <c r="H135" s="75"/>
      <c r="I135" s="71" t="str">
        <f>IF(J135="Summe",SUM($I$7:I134),IF(F135="PKW",IF(D135&gt;4,G135*E135,""),IF(F135="ÖPNV",IF(D135&lt;5,"",IF(E135&gt;19,H135,E135*G135)),IF(F135="Fahrrad",IF(D135&gt;4,G135*E135,""),IF(F135="Roller/Motorrad",IF(D135&gt;4,G135*E135,""),IF(F135="Mofa/Moped",IF(D135&gt;4,G135*E135,""),IF(F135="Fahrdienst/Taxi",H135,"")))))))</f>
        <v/>
      </c>
      <c r="J135" s="121" t="str">
        <f t="shared" si="10"/>
        <v/>
      </c>
    </row>
    <row r="136" spans="1:10" ht="16.5">
      <c r="A136" s="66" t="str">
        <f t="shared" ref="A136:A199" si="11">IF(J136="Summe","GESAMTSUMME","")</f>
        <v/>
      </c>
      <c r="B136" s="73"/>
      <c r="C136" s="73"/>
      <c r="D136" s="74"/>
      <c r="E136" s="65">
        <f t="shared" ref="E136:E199" si="12">D136*2</f>
        <v>0</v>
      </c>
      <c r="F136" s="73"/>
      <c r="G136" s="69" t="str">
        <f t="shared" si="9"/>
        <v/>
      </c>
      <c r="H136" s="75"/>
      <c r="I136" s="71" t="str">
        <f>IF(J136="Summe",SUM($I$7:I135),IF(F136="PKW",IF(D136&gt;4,G136*E136,""),IF(F136="ÖPNV",IF(D136&lt;5,"",IF(E136&gt;19,H136,E136*G136)),IF(F136="Fahrrad",IF(D136&gt;4,G136*E136,""),IF(F136="Roller/Motorrad",IF(D136&gt;4,G136*E136,""),IF(F136="Mofa/Moped",IF(D136&gt;4,G136*E136,""),IF(F136="Fahrdienst/Taxi",H136,"")))))))</f>
        <v/>
      </c>
      <c r="J136" s="121" t="str">
        <f t="shared" si="10"/>
        <v/>
      </c>
    </row>
    <row r="137" spans="1:10" ht="16.5">
      <c r="A137" s="66" t="str">
        <f t="shared" si="11"/>
        <v/>
      </c>
      <c r="B137" s="73"/>
      <c r="C137" s="73"/>
      <c r="D137" s="74"/>
      <c r="E137" s="65">
        <f t="shared" si="12"/>
        <v>0</v>
      </c>
      <c r="F137" s="73"/>
      <c r="G137" s="69" t="str">
        <f t="shared" si="9"/>
        <v/>
      </c>
      <c r="H137" s="75"/>
      <c r="I137" s="71" t="str">
        <f>IF(J137="Summe",SUM($I$7:I136),IF(F137="PKW",IF(D137&gt;4,G137*E137,""),IF(F137="ÖPNV",IF(D137&lt;5,"",IF(E137&gt;19,H137,E137*G137)),IF(F137="Fahrrad",IF(D137&gt;4,G137*E137,""),IF(F137="Roller/Motorrad",IF(D137&gt;4,G137*E137,""),IF(F137="Mofa/Moped",IF(D137&gt;4,G137*E137,""),IF(F137="Fahrdienst/Taxi",H137,"")))))))</f>
        <v/>
      </c>
      <c r="J137" s="121" t="str">
        <f t="shared" si="10"/>
        <v/>
      </c>
    </row>
    <row r="138" spans="1:10" ht="16.5">
      <c r="A138" s="66" t="str">
        <f t="shared" si="11"/>
        <v/>
      </c>
      <c r="B138" s="73"/>
      <c r="C138" s="73"/>
      <c r="D138" s="74"/>
      <c r="E138" s="65">
        <f t="shared" si="12"/>
        <v>0</v>
      </c>
      <c r="F138" s="73"/>
      <c r="G138" s="69" t="str">
        <f t="shared" ref="G138:G201" si="13">IF(AND(J138="Ausnahme",F138="ÖPNV"),H138/E138,"")</f>
        <v/>
      </c>
      <c r="H138" s="75"/>
      <c r="I138" s="71" t="str">
        <f>IF(J138="Summe",SUM($I$7:I137),IF(F138="PKW",IF(D138&gt;4,G138*E138,""),IF(F138="ÖPNV",IF(D138&lt;5,"",IF(E138&gt;19,H138,E138*G138)),IF(F138="Fahrrad",IF(D138&gt;4,G138*E138,""),IF(F138="Roller/Motorrad",IF(D138&gt;4,G138*E138,""),IF(F138="Mofa/Moped",IF(D138&gt;4,G138*E138,""),IF(F138="Fahrdienst/Taxi",H138,"")))))))</f>
        <v/>
      </c>
      <c r="J138" s="121" t="str">
        <f t="shared" si="10"/>
        <v/>
      </c>
    </row>
    <row r="139" spans="1:10" ht="16.5">
      <c r="A139" s="66" t="str">
        <f t="shared" si="11"/>
        <v/>
      </c>
      <c r="B139" s="73"/>
      <c r="C139" s="73"/>
      <c r="D139" s="74"/>
      <c r="E139" s="65">
        <f t="shared" si="12"/>
        <v>0</v>
      </c>
      <c r="F139" s="73"/>
      <c r="G139" s="69" t="str">
        <f t="shared" si="13"/>
        <v/>
      </c>
      <c r="H139" s="75"/>
      <c r="I139" s="71" t="str">
        <f>IF(J139="Summe",SUM($I$7:I138),IF(F139="PKW",IF(D139&gt;4,G139*E139,""),IF(F139="ÖPNV",IF(D139&lt;5,"",IF(E139&gt;19,H139,E139*G139)),IF(F139="Fahrrad",IF(D139&gt;4,G139*E139,""),IF(F139="Roller/Motorrad",IF(D139&gt;4,G139*E139,""),IF(F139="Mofa/Moped",IF(D139&gt;4,G139*E139,""),IF(F139="Fahrdienst/Taxi",H139,"")))))))</f>
        <v/>
      </c>
      <c r="J139" s="121" t="str">
        <f t="shared" si="10"/>
        <v/>
      </c>
    </row>
    <row r="140" spans="1:10" ht="16.5">
      <c r="A140" s="66" t="str">
        <f t="shared" si="11"/>
        <v/>
      </c>
      <c r="B140" s="73"/>
      <c r="C140" s="73"/>
      <c r="D140" s="74"/>
      <c r="E140" s="65">
        <f t="shared" si="12"/>
        <v>0</v>
      </c>
      <c r="F140" s="73"/>
      <c r="G140" s="69" t="str">
        <f t="shared" si="13"/>
        <v/>
      </c>
      <c r="H140" s="75"/>
      <c r="I140" s="71" t="str">
        <f>IF(J140="Summe",SUM($I$7:I139),IF(F140="PKW",IF(D140&gt;4,G140*E140,""),IF(F140="ÖPNV",IF(D140&lt;5,"",IF(E140&gt;19,H140,E140*G140)),IF(F140="Fahrrad",IF(D140&gt;4,G140*E140,""),IF(F140="Roller/Motorrad",IF(D140&gt;4,G140*E140,""),IF(F140="Mofa/Moped",IF(D140&gt;4,G140*E140,""),IF(F140="Fahrdienst/Taxi",H140,"")))))))</f>
        <v/>
      </c>
      <c r="J140" s="121" t="str">
        <f t="shared" si="10"/>
        <v/>
      </c>
    </row>
    <row r="141" spans="1:10" ht="16.5">
      <c r="A141" s="66" t="str">
        <f t="shared" si="11"/>
        <v/>
      </c>
      <c r="B141" s="73"/>
      <c r="C141" s="73"/>
      <c r="D141" s="74"/>
      <c r="E141" s="65">
        <f t="shared" si="12"/>
        <v>0</v>
      </c>
      <c r="F141" s="73"/>
      <c r="G141" s="69" t="str">
        <f t="shared" si="13"/>
        <v/>
      </c>
      <c r="H141" s="75"/>
      <c r="I141" s="71" t="str">
        <f>IF(J141="Summe",SUM($I$7:I140),IF(F141="PKW",IF(D141&gt;4,G141*E141,""),IF(F141="ÖPNV",IF(D141&lt;5,"",IF(E141&gt;19,H141,E141*G141)),IF(F141="Fahrrad",IF(D141&gt;4,G141*E141,""),IF(F141="Roller/Motorrad",IF(D141&gt;4,G141*E141,""),IF(F141="Mofa/Moped",IF(D141&gt;4,G141*E141,""),IF(F141="Fahrdienst/Taxi",H141,"")))))))</f>
        <v/>
      </c>
      <c r="J141" s="121" t="str">
        <f t="shared" si="10"/>
        <v/>
      </c>
    </row>
    <row r="142" spans="1:10" ht="16.5">
      <c r="A142" s="66" t="str">
        <f t="shared" si="11"/>
        <v/>
      </c>
      <c r="B142" s="73"/>
      <c r="C142" s="73"/>
      <c r="D142" s="74"/>
      <c r="E142" s="65">
        <f t="shared" si="12"/>
        <v>0</v>
      </c>
      <c r="F142" s="73"/>
      <c r="G142" s="69" t="str">
        <f t="shared" si="13"/>
        <v/>
      </c>
      <c r="H142" s="75"/>
      <c r="I142" s="71" t="str">
        <f>IF(J142="Summe",SUM($I$7:I141),IF(F142="PKW",IF(D142&gt;4,G142*E142,""),IF(F142="ÖPNV",IF(D142&lt;5,"",IF(E142&gt;19,H142,E142*G142)),IF(F142="Fahrrad",IF(D142&gt;4,G142*E142,""),IF(F142="Roller/Motorrad",IF(D142&gt;4,G142*E142,""),IF(F142="Mofa/Moped",IF(D142&gt;4,G142*E142,""),IF(F142="Fahrdienst/Taxi",H142,"")))))))</f>
        <v/>
      </c>
      <c r="J142" s="121" t="str">
        <f t="shared" si="10"/>
        <v/>
      </c>
    </row>
    <row r="143" spans="1:10" ht="16.5">
      <c r="A143" s="66" t="str">
        <f t="shared" si="11"/>
        <v/>
      </c>
      <c r="B143" s="73"/>
      <c r="C143" s="73"/>
      <c r="D143" s="74"/>
      <c r="E143" s="65">
        <f t="shared" si="12"/>
        <v>0</v>
      </c>
      <c r="F143" s="73"/>
      <c r="G143" s="69" t="str">
        <f t="shared" si="13"/>
        <v/>
      </c>
      <c r="H143" s="75"/>
      <c r="I143" s="71" t="str">
        <f>IF(J143="Summe",SUM($I$7:I142),IF(F143="PKW",IF(D143&gt;4,G143*E143,""),IF(F143="ÖPNV",IF(D143&lt;5,"",IF(E143&gt;19,H143,E143*G143)),IF(F143="Fahrrad",IF(D143&gt;4,G143*E143,""),IF(F143="Roller/Motorrad",IF(D143&gt;4,G143*E143,""),IF(F143="Mofa/Moped",IF(D143&gt;4,G143*E143,""),IF(F143="Fahrdienst/Taxi",H143,"")))))))</f>
        <v/>
      </c>
      <c r="J143" s="121" t="str">
        <f t="shared" ref="J143:J206" si="14">IF(F143="Fahrdienst/Taxi","Abrechnung beigefügt","")</f>
        <v/>
      </c>
    </row>
    <row r="144" spans="1:10" ht="16.5">
      <c r="A144" s="66" t="str">
        <f t="shared" si="11"/>
        <v/>
      </c>
      <c r="B144" s="73"/>
      <c r="C144" s="73"/>
      <c r="D144" s="74"/>
      <c r="E144" s="65">
        <f t="shared" si="12"/>
        <v>0</v>
      </c>
      <c r="F144" s="73"/>
      <c r="G144" s="69" t="str">
        <f t="shared" si="13"/>
        <v/>
      </c>
      <c r="H144" s="75"/>
      <c r="I144" s="71" t="str">
        <f>IF(J144="Summe",SUM($I$7:I143),IF(F144="PKW",IF(D144&gt;4,G144*E144,""),IF(F144="ÖPNV",IF(D144&lt;5,"",IF(E144&gt;19,H144,E144*G144)),IF(F144="Fahrrad",IF(D144&gt;4,G144*E144,""),IF(F144="Roller/Motorrad",IF(D144&gt;4,G144*E144,""),IF(F144="Mofa/Moped",IF(D144&gt;4,G144*E144,""),IF(F144="Fahrdienst/Taxi",H144,"")))))))</f>
        <v/>
      </c>
      <c r="J144" s="121" t="str">
        <f t="shared" si="14"/>
        <v/>
      </c>
    </row>
    <row r="145" spans="1:10" ht="16.5">
      <c r="A145" s="66" t="str">
        <f t="shared" si="11"/>
        <v/>
      </c>
      <c r="B145" s="73"/>
      <c r="C145" s="73"/>
      <c r="D145" s="74"/>
      <c r="E145" s="65">
        <f t="shared" si="12"/>
        <v>0</v>
      </c>
      <c r="F145" s="73"/>
      <c r="G145" s="69" t="str">
        <f t="shared" si="13"/>
        <v/>
      </c>
      <c r="H145" s="75"/>
      <c r="I145" s="71" t="str">
        <f>IF(J145="Summe",SUM($I$7:I144),IF(F145="PKW",IF(D145&gt;4,G145*E145,""),IF(F145="ÖPNV",IF(D145&lt;5,"",IF(E145&gt;19,H145,E145*G145)),IF(F145="Fahrrad",IF(D145&gt;4,G145*E145,""),IF(F145="Roller/Motorrad",IF(D145&gt;4,G145*E145,""),IF(F145="Mofa/Moped",IF(D145&gt;4,G145*E145,""),IF(F145="Fahrdienst/Taxi",H145,"")))))))</f>
        <v/>
      </c>
      <c r="J145" s="121" t="str">
        <f t="shared" si="14"/>
        <v/>
      </c>
    </row>
    <row r="146" spans="1:10" ht="16.5">
      <c r="A146" s="66" t="str">
        <f t="shared" si="11"/>
        <v/>
      </c>
      <c r="B146" s="73"/>
      <c r="C146" s="73"/>
      <c r="D146" s="74"/>
      <c r="E146" s="65">
        <f t="shared" si="12"/>
        <v>0</v>
      </c>
      <c r="F146" s="73"/>
      <c r="G146" s="69" t="str">
        <f t="shared" si="13"/>
        <v/>
      </c>
      <c r="H146" s="75"/>
      <c r="I146" s="71" t="str">
        <f>IF(J146="Summe",SUM($I$7:I145),IF(F146="PKW",IF(D146&gt;4,G146*E146,""),IF(F146="ÖPNV",IF(D146&lt;5,"",IF(E146&gt;19,H146,E146*G146)),IF(F146="Fahrrad",IF(D146&gt;4,G146*E146,""),IF(F146="Roller/Motorrad",IF(D146&gt;4,G146*E146,""),IF(F146="Mofa/Moped",IF(D146&gt;4,G146*E146,""),IF(F146="Fahrdienst/Taxi",H146,"")))))))</f>
        <v/>
      </c>
      <c r="J146" s="121" t="str">
        <f t="shared" si="14"/>
        <v/>
      </c>
    </row>
    <row r="147" spans="1:10" ht="16.5">
      <c r="A147" s="66" t="str">
        <f t="shared" si="11"/>
        <v/>
      </c>
      <c r="B147" s="73"/>
      <c r="C147" s="73"/>
      <c r="D147" s="74"/>
      <c r="E147" s="65">
        <f t="shared" si="12"/>
        <v>0</v>
      </c>
      <c r="F147" s="73"/>
      <c r="G147" s="69" t="str">
        <f t="shared" si="13"/>
        <v/>
      </c>
      <c r="H147" s="75"/>
      <c r="I147" s="71" t="str">
        <f>IF(J147="Summe",SUM($I$7:I146),IF(F147="PKW",IF(D147&gt;4,G147*E147,""),IF(F147="ÖPNV",IF(D147&lt;5,"",IF(E147&gt;19,H147,E147*G147)),IF(F147="Fahrrad",IF(D147&gt;4,G147*E147,""),IF(F147="Roller/Motorrad",IF(D147&gt;4,G147*E147,""),IF(F147="Mofa/Moped",IF(D147&gt;4,G147*E147,""),IF(F147="Fahrdienst/Taxi",H147,"")))))))</f>
        <v/>
      </c>
      <c r="J147" s="121" t="str">
        <f t="shared" si="14"/>
        <v/>
      </c>
    </row>
    <row r="148" spans="1:10" ht="16.5">
      <c r="A148" s="66" t="str">
        <f t="shared" si="11"/>
        <v/>
      </c>
      <c r="B148" s="73"/>
      <c r="C148" s="73"/>
      <c r="D148" s="74"/>
      <c r="E148" s="65">
        <f t="shared" si="12"/>
        <v>0</v>
      </c>
      <c r="F148" s="73"/>
      <c r="G148" s="69" t="str">
        <f t="shared" si="13"/>
        <v/>
      </c>
      <c r="H148" s="75"/>
      <c r="I148" s="71" t="str">
        <f>IF(J148="Summe",SUM($I$7:I147),IF(F148="PKW",IF(D148&gt;4,G148*E148,""),IF(F148="ÖPNV",IF(D148&lt;5,"",IF(E148&gt;19,H148,E148*G148)),IF(F148="Fahrrad",IF(D148&gt;4,G148*E148,""),IF(F148="Roller/Motorrad",IF(D148&gt;4,G148*E148,""),IF(F148="Mofa/Moped",IF(D148&gt;4,G148*E148,""),IF(F148="Fahrdienst/Taxi",H148,"")))))))</f>
        <v/>
      </c>
      <c r="J148" s="121" t="str">
        <f t="shared" si="14"/>
        <v/>
      </c>
    </row>
    <row r="149" spans="1:10" ht="16.5">
      <c r="A149" s="66" t="str">
        <f t="shared" si="11"/>
        <v/>
      </c>
      <c r="B149" s="73"/>
      <c r="C149" s="73"/>
      <c r="D149" s="74"/>
      <c r="E149" s="65">
        <f t="shared" si="12"/>
        <v>0</v>
      </c>
      <c r="F149" s="73"/>
      <c r="G149" s="69" t="str">
        <f t="shared" si="13"/>
        <v/>
      </c>
      <c r="H149" s="75"/>
      <c r="I149" s="71" t="str">
        <f>IF(J149="Summe",SUM($I$7:I148),IF(F149="PKW",IF(D149&gt;4,G149*E149,""),IF(F149="ÖPNV",IF(D149&lt;5,"",IF(E149&gt;19,H149,E149*G149)),IF(F149="Fahrrad",IF(D149&gt;4,G149*E149,""),IF(F149="Roller/Motorrad",IF(D149&gt;4,G149*E149,""),IF(F149="Mofa/Moped",IF(D149&gt;4,G149*E149,""),IF(F149="Fahrdienst/Taxi",H149,"")))))))</f>
        <v/>
      </c>
      <c r="J149" s="121" t="str">
        <f t="shared" si="14"/>
        <v/>
      </c>
    </row>
    <row r="150" spans="1:10" ht="16.5">
      <c r="A150" s="66" t="str">
        <f t="shared" si="11"/>
        <v/>
      </c>
      <c r="B150" s="73"/>
      <c r="C150" s="73"/>
      <c r="D150" s="74"/>
      <c r="E150" s="65">
        <f t="shared" si="12"/>
        <v>0</v>
      </c>
      <c r="F150" s="73"/>
      <c r="G150" s="69" t="str">
        <f t="shared" si="13"/>
        <v/>
      </c>
      <c r="H150" s="75"/>
      <c r="I150" s="71" t="str">
        <f>IF(J150="Summe",SUM($I$7:I149),IF(F150="PKW",IF(D150&gt;4,G150*E150,""),IF(F150="ÖPNV",IF(D150&lt;5,"",IF(E150&gt;19,H150,E150*G150)),IF(F150="Fahrrad",IF(D150&gt;4,G150*E150,""),IF(F150="Roller/Motorrad",IF(D150&gt;4,G150*E150,""),IF(F150="Mofa/Moped",IF(D150&gt;4,G150*E150,""),IF(F150="Fahrdienst/Taxi",H150,"")))))))</f>
        <v/>
      </c>
      <c r="J150" s="121" t="str">
        <f t="shared" si="14"/>
        <v/>
      </c>
    </row>
    <row r="151" spans="1:10" ht="16.5">
      <c r="A151" s="66" t="str">
        <f t="shared" si="11"/>
        <v/>
      </c>
      <c r="B151" s="73"/>
      <c r="C151" s="73"/>
      <c r="D151" s="74"/>
      <c r="E151" s="65">
        <f t="shared" si="12"/>
        <v>0</v>
      </c>
      <c r="F151" s="73"/>
      <c r="G151" s="69" t="str">
        <f t="shared" si="13"/>
        <v/>
      </c>
      <c r="H151" s="75"/>
      <c r="I151" s="71" t="str">
        <f>IF(J151="Summe",SUM($I$7:I150),IF(F151="PKW",IF(D151&gt;4,G151*E151,""),IF(F151="ÖPNV",IF(D151&lt;5,"",IF(E151&gt;19,H151,E151*G151)),IF(F151="Fahrrad",IF(D151&gt;4,G151*E151,""),IF(F151="Roller/Motorrad",IF(D151&gt;4,G151*E151,""),IF(F151="Mofa/Moped",IF(D151&gt;4,G151*E151,""),IF(F151="Fahrdienst/Taxi",H151,"")))))))</f>
        <v/>
      </c>
      <c r="J151" s="121" t="str">
        <f t="shared" si="14"/>
        <v/>
      </c>
    </row>
    <row r="152" spans="1:10" ht="16.5">
      <c r="A152" s="66" t="str">
        <f t="shared" si="11"/>
        <v/>
      </c>
      <c r="B152" s="73"/>
      <c r="C152" s="73"/>
      <c r="D152" s="74"/>
      <c r="E152" s="65">
        <f t="shared" si="12"/>
        <v>0</v>
      </c>
      <c r="F152" s="73"/>
      <c r="G152" s="69" t="str">
        <f t="shared" si="13"/>
        <v/>
      </c>
      <c r="H152" s="75"/>
      <c r="I152" s="71" t="str">
        <f>IF(J152="Summe",SUM($I$7:I151),IF(F152="PKW",IF(D152&gt;4,G152*E152,""),IF(F152="ÖPNV",IF(D152&lt;5,"",IF(E152&gt;19,H152,E152*G152)),IF(F152="Fahrrad",IF(D152&gt;4,G152*E152,""),IF(F152="Roller/Motorrad",IF(D152&gt;4,G152*E152,""),IF(F152="Mofa/Moped",IF(D152&gt;4,G152*E152,""),IF(F152="Fahrdienst/Taxi",H152,"")))))))</f>
        <v/>
      </c>
      <c r="J152" s="121" t="str">
        <f t="shared" si="14"/>
        <v/>
      </c>
    </row>
    <row r="153" spans="1:10" ht="16.5">
      <c r="A153" s="66" t="str">
        <f t="shared" si="11"/>
        <v/>
      </c>
      <c r="B153" s="73"/>
      <c r="C153" s="73"/>
      <c r="D153" s="74"/>
      <c r="E153" s="65">
        <f t="shared" si="12"/>
        <v>0</v>
      </c>
      <c r="F153" s="73"/>
      <c r="G153" s="69" t="str">
        <f t="shared" si="13"/>
        <v/>
      </c>
      <c r="H153" s="75"/>
      <c r="I153" s="71" t="str">
        <f>IF(J153="Summe",SUM($I$7:I152),IF(F153="PKW",IF(D153&gt;4,G153*E153,""),IF(F153="ÖPNV",IF(D153&lt;5,"",IF(E153&gt;19,H153,E153*G153)),IF(F153="Fahrrad",IF(D153&gt;4,G153*E153,""),IF(F153="Roller/Motorrad",IF(D153&gt;4,G153*E153,""),IF(F153="Mofa/Moped",IF(D153&gt;4,G153*E153,""),IF(F153="Fahrdienst/Taxi",H153,"")))))))</f>
        <v/>
      </c>
      <c r="J153" s="121" t="str">
        <f t="shared" si="14"/>
        <v/>
      </c>
    </row>
    <row r="154" spans="1:10" ht="16.5">
      <c r="A154" s="66" t="str">
        <f t="shared" si="11"/>
        <v/>
      </c>
      <c r="B154" s="73"/>
      <c r="C154" s="73"/>
      <c r="D154" s="74"/>
      <c r="E154" s="65">
        <f t="shared" si="12"/>
        <v>0</v>
      </c>
      <c r="F154" s="73"/>
      <c r="G154" s="69" t="str">
        <f t="shared" si="13"/>
        <v/>
      </c>
      <c r="H154" s="75"/>
      <c r="I154" s="71" t="str">
        <f>IF(J154="Summe",SUM($I$7:I153),IF(F154="PKW",IF(D154&gt;4,G154*E154,""),IF(F154="ÖPNV",IF(D154&lt;5,"",IF(E154&gt;19,H154,E154*G154)),IF(F154="Fahrrad",IF(D154&gt;4,G154*E154,""),IF(F154="Roller/Motorrad",IF(D154&gt;4,G154*E154,""),IF(F154="Mofa/Moped",IF(D154&gt;4,G154*E154,""),IF(F154="Fahrdienst/Taxi",H154,"")))))))</f>
        <v/>
      </c>
      <c r="J154" s="121" t="str">
        <f t="shared" si="14"/>
        <v/>
      </c>
    </row>
    <row r="155" spans="1:10" ht="16.5">
      <c r="A155" s="66" t="str">
        <f t="shared" si="11"/>
        <v/>
      </c>
      <c r="B155" s="73"/>
      <c r="C155" s="73"/>
      <c r="D155" s="74"/>
      <c r="E155" s="65">
        <f t="shared" si="12"/>
        <v>0</v>
      </c>
      <c r="F155" s="73"/>
      <c r="G155" s="69" t="str">
        <f t="shared" si="13"/>
        <v/>
      </c>
      <c r="H155" s="75"/>
      <c r="I155" s="71" t="str">
        <f>IF(J155="Summe",SUM($I$7:I154),IF(F155="PKW",IF(D155&gt;4,G155*E155,""),IF(F155="ÖPNV",IF(D155&lt;5,"",IF(E155&gt;19,H155,E155*G155)),IF(F155="Fahrrad",IF(D155&gt;4,G155*E155,""),IF(F155="Roller/Motorrad",IF(D155&gt;4,G155*E155,""),IF(F155="Mofa/Moped",IF(D155&gt;4,G155*E155,""),IF(F155="Fahrdienst/Taxi",H155,"")))))))</f>
        <v/>
      </c>
      <c r="J155" s="121" t="str">
        <f t="shared" si="14"/>
        <v/>
      </c>
    </row>
    <row r="156" spans="1:10" ht="16.5">
      <c r="A156" s="66" t="str">
        <f t="shared" si="11"/>
        <v/>
      </c>
      <c r="B156" s="73"/>
      <c r="C156" s="73"/>
      <c r="D156" s="74"/>
      <c r="E156" s="65">
        <f t="shared" si="12"/>
        <v>0</v>
      </c>
      <c r="F156" s="73"/>
      <c r="G156" s="69" t="str">
        <f t="shared" si="13"/>
        <v/>
      </c>
      <c r="H156" s="75"/>
      <c r="I156" s="71" t="str">
        <f>IF(J156="Summe",SUM($I$7:I155),IF(F156="PKW",IF(D156&gt;4,G156*E156,""),IF(F156="ÖPNV",IF(D156&lt;5,"",IF(E156&gt;19,H156,E156*G156)),IF(F156="Fahrrad",IF(D156&gt;4,G156*E156,""),IF(F156="Roller/Motorrad",IF(D156&gt;4,G156*E156,""),IF(F156="Mofa/Moped",IF(D156&gt;4,G156*E156,""),IF(F156="Fahrdienst/Taxi",H156,"")))))))</f>
        <v/>
      </c>
      <c r="J156" s="121" t="str">
        <f t="shared" si="14"/>
        <v/>
      </c>
    </row>
    <row r="157" spans="1:10" ht="16.5">
      <c r="A157" s="66" t="str">
        <f t="shared" si="11"/>
        <v/>
      </c>
      <c r="B157" s="73"/>
      <c r="C157" s="73"/>
      <c r="D157" s="74"/>
      <c r="E157" s="65">
        <f t="shared" si="12"/>
        <v>0</v>
      </c>
      <c r="F157" s="73"/>
      <c r="G157" s="69" t="str">
        <f t="shared" si="13"/>
        <v/>
      </c>
      <c r="H157" s="75"/>
      <c r="I157" s="71" t="str">
        <f>IF(J157="Summe",SUM($I$7:I156),IF(F157="PKW",IF(D157&gt;4,G157*E157,""),IF(F157="ÖPNV",IF(D157&lt;5,"",IF(E157&gt;19,H157,E157*G157)),IF(F157="Fahrrad",IF(D157&gt;4,G157*E157,""),IF(F157="Roller/Motorrad",IF(D157&gt;4,G157*E157,""),IF(F157="Mofa/Moped",IF(D157&gt;4,G157*E157,""),IF(F157="Fahrdienst/Taxi",H157,"")))))))</f>
        <v/>
      </c>
      <c r="J157" s="121" t="str">
        <f t="shared" si="14"/>
        <v/>
      </c>
    </row>
    <row r="158" spans="1:10" ht="16.5">
      <c r="A158" s="66" t="str">
        <f t="shared" si="11"/>
        <v/>
      </c>
      <c r="B158" s="73"/>
      <c r="C158" s="73"/>
      <c r="D158" s="74"/>
      <c r="E158" s="65">
        <f t="shared" si="12"/>
        <v>0</v>
      </c>
      <c r="F158" s="73"/>
      <c r="G158" s="69" t="str">
        <f t="shared" si="13"/>
        <v/>
      </c>
      <c r="H158" s="75"/>
      <c r="I158" s="71" t="str">
        <f>IF(J158="Summe",SUM($I$7:I157),IF(F158="PKW",IF(D158&gt;4,G158*E158,""),IF(F158="ÖPNV",IF(D158&lt;5,"",IF(E158&gt;19,H158,E158*G158)),IF(F158="Fahrrad",IF(D158&gt;4,G158*E158,""),IF(F158="Roller/Motorrad",IF(D158&gt;4,G158*E158,""),IF(F158="Mofa/Moped",IF(D158&gt;4,G158*E158,""),IF(F158="Fahrdienst/Taxi",H158,"")))))))</f>
        <v/>
      </c>
      <c r="J158" s="121" t="str">
        <f t="shared" si="14"/>
        <v/>
      </c>
    </row>
    <row r="159" spans="1:10" ht="16.5">
      <c r="A159" s="66" t="str">
        <f t="shared" si="11"/>
        <v/>
      </c>
      <c r="B159" s="73"/>
      <c r="C159" s="73"/>
      <c r="D159" s="74"/>
      <c r="E159" s="65">
        <f t="shared" si="12"/>
        <v>0</v>
      </c>
      <c r="F159" s="73"/>
      <c r="G159" s="69" t="str">
        <f t="shared" si="13"/>
        <v/>
      </c>
      <c r="H159" s="75"/>
      <c r="I159" s="71" t="str">
        <f>IF(J159="Summe",SUM($I$7:I158),IF(F159="PKW",IF(D159&gt;4,G159*E159,""),IF(F159="ÖPNV",IF(D159&lt;5,"",IF(E159&gt;19,H159,E159*G159)),IF(F159="Fahrrad",IF(D159&gt;4,G159*E159,""),IF(F159="Roller/Motorrad",IF(D159&gt;4,G159*E159,""),IF(F159="Mofa/Moped",IF(D159&gt;4,G159*E159,""),IF(F159="Fahrdienst/Taxi",H159,"")))))))</f>
        <v/>
      </c>
      <c r="J159" s="121" t="str">
        <f t="shared" si="14"/>
        <v/>
      </c>
    </row>
    <row r="160" spans="1:10" ht="16.5">
      <c r="A160" s="66" t="str">
        <f t="shared" si="11"/>
        <v/>
      </c>
      <c r="B160" s="73"/>
      <c r="C160" s="73"/>
      <c r="D160" s="74"/>
      <c r="E160" s="65">
        <f t="shared" si="12"/>
        <v>0</v>
      </c>
      <c r="F160" s="73"/>
      <c r="G160" s="69" t="str">
        <f t="shared" si="13"/>
        <v/>
      </c>
      <c r="H160" s="75"/>
      <c r="I160" s="71" t="str">
        <f>IF(J160="Summe",SUM($I$7:I159),IF(F160="PKW",IF(D160&gt;4,G160*E160,""),IF(F160="ÖPNV",IF(D160&lt;5,"",IF(E160&gt;19,H160,E160*G160)),IF(F160="Fahrrad",IF(D160&gt;4,G160*E160,""),IF(F160="Roller/Motorrad",IF(D160&gt;4,G160*E160,""),IF(F160="Mofa/Moped",IF(D160&gt;4,G160*E160,""),IF(F160="Fahrdienst/Taxi",H160,"")))))))</f>
        <v/>
      </c>
      <c r="J160" s="121" t="str">
        <f t="shared" si="14"/>
        <v/>
      </c>
    </row>
    <row r="161" spans="1:10" ht="16.5">
      <c r="A161" s="66" t="str">
        <f t="shared" si="11"/>
        <v/>
      </c>
      <c r="B161" s="73"/>
      <c r="C161" s="73"/>
      <c r="D161" s="74"/>
      <c r="E161" s="65">
        <f t="shared" si="12"/>
        <v>0</v>
      </c>
      <c r="F161" s="73"/>
      <c r="G161" s="69" t="str">
        <f t="shared" si="13"/>
        <v/>
      </c>
      <c r="H161" s="75"/>
      <c r="I161" s="71" t="str">
        <f>IF(J161="Summe",SUM($I$7:I160),IF(F161="PKW",IF(D161&gt;4,G161*E161,""),IF(F161="ÖPNV",IF(D161&lt;5,"",IF(E161&gt;19,H161,E161*G161)),IF(F161="Fahrrad",IF(D161&gt;4,G161*E161,""),IF(F161="Roller/Motorrad",IF(D161&gt;4,G161*E161,""),IF(F161="Mofa/Moped",IF(D161&gt;4,G161*E161,""),IF(F161="Fahrdienst/Taxi",H161,"")))))))</f>
        <v/>
      </c>
      <c r="J161" s="121" t="str">
        <f t="shared" si="14"/>
        <v/>
      </c>
    </row>
    <row r="162" spans="1:10" ht="16.5">
      <c r="A162" s="66" t="str">
        <f t="shared" si="11"/>
        <v/>
      </c>
      <c r="B162" s="73"/>
      <c r="C162" s="73"/>
      <c r="D162" s="74"/>
      <c r="E162" s="65">
        <f t="shared" si="12"/>
        <v>0</v>
      </c>
      <c r="F162" s="73"/>
      <c r="G162" s="69" t="str">
        <f t="shared" si="13"/>
        <v/>
      </c>
      <c r="H162" s="75"/>
      <c r="I162" s="71" t="str">
        <f>IF(J162="Summe",SUM($I$7:I161),IF(F162="PKW",IF(D162&gt;4,G162*E162,""),IF(F162="ÖPNV",IF(D162&lt;5,"",IF(E162&gt;19,H162,E162*G162)),IF(F162="Fahrrad",IF(D162&gt;4,G162*E162,""),IF(F162="Roller/Motorrad",IF(D162&gt;4,G162*E162,""),IF(F162="Mofa/Moped",IF(D162&gt;4,G162*E162,""),IF(F162="Fahrdienst/Taxi",H162,"")))))))</f>
        <v/>
      </c>
      <c r="J162" s="121" t="str">
        <f t="shared" si="14"/>
        <v/>
      </c>
    </row>
    <row r="163" spans="1:10" ht="16.5">
      <c r="A163" s="66" t="str">
        <f t="shared" si="11"/>
        <v/>
      </c>
      <c r="B163" s="73"/>
      <c r="C163" s="73"/>
      <c r="D163" s="74"/>
      <c r="E163" s="65">
        <f t="shared" si="12"/>
        <v>0</v>
      </c>
      <c r="F163" s="73"/>
      <c r="G163" s="69" t="str">
        <f t="shared" si="13"/>
        <v/>
      </c>
      <c r="H163" s="75"/>
      <c r="I163" s="71" t="str">
        <f>IF(J163="Summe",SUM($I$7:I162),IF(F163="PKW",IF(D163&gt;4,G163*E163,""),IF(F163="ÖPNV",IF(D163&lt;5,"",IF(E163&gt;19,H163,E163*G163)),IF(F163="Fahrrad",IF(D163&gt;4,G163*E163,""),IF(F163="Roller/Motorrad",IF(D163&gt;4,G163*E163,""),IF(F163="Mofa/Moped",IF(D163&gt;4,G163*E163,""),IF(F163="Fahrdienst/Taxi",H163,"")))))))</f>
        <v/>
      </c>
      <c r="J163" s="121" t="str">
        <f t="shared" si="14"/>
        <v/>
      </c>
    </row>
    <row r="164" spans="1:10" ht="16.5">
      <c r="A164" s="66" t="str">
        <f t="shared" si="11"/>
        <v/>
      </c>
      <c r="B164" s="73"/>
      <c r="C164" s="73"/>
      <c r="D164" s="74"/>
      <c r="E164" s="65">
        <f t="shared" si="12"/>
        <v>0</v>
      </c>
      <c r="F164" s="73"/>
      <c r="G164" s="69" t="str">
        <f t="shared" si="13"/>
        <v/>
      </c>
      <c r="H164" s="75"/>
      <c r="I164" s="71" t="str">
        <f>IF(J164="Summe",SUM($I$7:I163),IF(F164="PKW",IF(D164&gt;4,G164*E164,""),IF(F164="ÖPNV",IF(D164&lt;5,"",IF(E164&gt;19,H164,E164*G164)),IF(F164="Fahrrad",IF(D164&gt;4,G164*E164,""),IF(F164="Roller/Motorrad",IF(D164&gt;4,G164*E164,""),IF(F164="Mofa/Moped",IF(D164&gt;4,G164*E164,""),IF(F164="Fahrdienst/Taxi",H164,"")))))))</f>
        <v/>
      </c>
      <c r="J164" s="121" t="str">
        <f t="shared" si="14"/>
        <v/>
      </c>
    </row>
    <row r="165" spans="1:10" ht="16.5">
      <c r="A165" s="66" t="str">
        <f t="shared" si="11"/>
        <v/>
      </c>
      <c r="B165" s="73"/>
      <c r="C165" s="73"/>
      <c r="D165" s="74"/>
      <c r="E165" s="65">
        <f t="shared" si="12"/>
        <v>0</v>
      </c>
      <c r="F165" s="73"/>
      <c r="G165" s="69" t="str">
        <f t="shared" si="13"/>
        <v/>
      </c>
      <c r="H165" s="75"/>
      <c r="I165" s="71" t="str">
        <f>IF(J165="Summe",SUM($I$7:I164),IF(F165="PKW",IF(D165&gt;4,G165*E165,""),IF(F165="ÖPNV",IF(D165&lt;5,"",IF(E165&gt;19,H165,E165*G165)),IF(F165="Fahrrad",IF(D165&gt;4,G165*E165,""),IF(F165="Roller/Motorrad",IF(D165&gt;4,G165*E165,""),IF(F165="Mofa/Moped",IF(D165&gt;4,G165*E165,""),IF(F165="Fahrdienst/Taxi",H165,"")))))))</f>
        <v/>
      </c>
      <c r="J165" s="121" t="str">
        <f t="shared" si="14"/>
        <v/>
      </c>
    </row>
    <row r="166" spans="1:10" ht="16.5">
      <c r="A166" s="66" t="str">
        <f t="shared" si="11"/>
        <v/>
      </c>
      <c r="B166" s="73"/>
      <c r="C166" s="73"/>
      <c r="D166" s="74"/>
      <c r="E166" s="65">
        <f t="shared" si="12"/>
        <v>0</v>
      </c>
      <c r="F166" s="73"/>
      <c r="G166" s="69" t="str">
        <f t="shared" si="13"/>
        <v/>
      </c>
      <c r="H166" s="75"/>
      <c r="I166" s="71" t="str">
        <f>IF(J166="Summe",SUM($I$7:I165),IF(F166="PKW",IF(D166&gt;4,G166*E166,""),IF(F166="ÖPNV",IF(D166&lt;5,"",IF(E166&gt;19,H166,E166*G166)),IF(F166="Fahrrad",IF(D166&gt;4,G166*E166,""),IF(F166="Roller/Motorrad",IF(D166&gt;4,G166*E166,""),IF(F166="Mofa/Moped",IF(D166&gt;4,G166*E166,""),IF(F166="Fahrdienst/Taxi",H166,"")))))))</f>
        <v/>
      </c>
      <c r="J166" s="121" t="str">
        <f t="shared" si="14"/>
        <v/>
      </c>
    </row>
    <row r="167" spans="1:10" ht="16.5">
      <c r="A167" s="66" t="str">
        <f t="shared" si="11"/>
        <v/>
      </c>
      <c r="B167" s="73"/>
      <c r="C167" s="73"/>
      <c r="D167" s="74"/>
      <c r="E167" s="65">
        <f t="shared" si="12"/>
        <v>0</v>
      </c>
      <c r="F167" s="73"/>
      <c r="G167" s="69" t="str">
        <f t="shared" si="13"/>
        <v/>
      </c>
      <c r="H167" s="75"/>
      <c r="I167" s="71" t="str">
        <f>IF(J167="Summe",SUM($I$7:I166),IF(F167="PKW",IF(D167&gt;4,G167*E167,""),IF(F167="ÖPNV",IF(D167&lt;5,"",IF(E167&gt;19,H167,E167*G167)),IF(F167="Fahrrad",IF(D167&gt;4,G167*E167,""),IF(F167="Roller/Motorrad",IF(D167&gt;4,G167*E167,""),IF(F167="Mofa/Moped",IF(D167&gt;4,G167*E167,""),IF(F167="Fahrdienst/Taxi",H167,"")))))))</f>
        <v/>
      </c>
      <c r="J167" s="121" t="str">
        <f t="shared" si="14"/>
        <v/>
      </c>
    </row>
    <row r="168" spans="1:10" ht="16.5">
      <c r="A168" s="66" t="str">
        <f t="shared" si="11"/>
        <v/>
      </c>
      <c r="B168" s="73"/>
      <c r="C168" s="73"/>
      <c r="D168" s="74"/>
      <c r="E168" s="65">
        <f t="shared" si="12"/>
        <v>0</v>
      </c>
      <c r="F168" s="73"/>
      <c r="G168" s="69" t="str">
        <f t="shared" si="13"/>
        <v/>
      </c>
      <c r="H168" s="75"/>
      <c r="I168" s="71" t="str">
        <f>IF(J168="Summe",SUM($I$7:I167),IF(F168="PKW",IF(D168&gt;4,G168*E168,""),IF(F168="ÖPNV",IF(D168&lt;5,"",IF(E168&gt;19,H168,E168*G168)),IF(F168="Fahrrad",IF(D168&gt;4,G168*E168,""),IF(F168="Roller/Motorrad",IF(D168&gt;4,G168*E168,""),IF(F168="Mofa/Moped",IF(D168&gt;4,G168*E168,""),IF(F168="Fahrdienst/Taxi",H168,"")))))))</f>
        <v/>
      </c>
      <c r="J168" s="121" t="str">
        <f t="shared" si="14"/>
        <v/>
      </c>
    </row>
    <row r="169" spans="1:10" ht="16.5">
      <c r="A169" s="66" t="str">
        <f t="shared" si="11"/>
        <v/>
      </c>
      <c r="B169" s="73"/>
      <c r="C169" s="73"/>
      <c r="D169" s="74"/>
      <c r="E169" s="65">
        <f t="shared" si="12"/>
        <v>0</v>
      </c>
      <c r="F169" s="73"/>
      <c r="G169" s="69" t="str">
        <f t="shared" si="13"/>
        <v/>
      </c>
      <c r="H169" s="75"/>
      <c r="I169" s="71" t="str">
        <f>IF(J169="Summe",SUM($I$7:I168),IF(F169="PKW",IF(D169&gt;4,G169*E169,""),IF(F169="ÖPNV",IF(D169&lt;5,"",IF(E169&gt;19,H169,E169*G169)),IF(F169="Fahrrad",IF(D169&gt;4,G169*E169,""),IF(F169="Roller/Motorrad",IF(D169&gt;4,G169*E169,""),IF(F169="Mofa/Moped",IF(D169&gt;4,G169*E169,""),IF(F169="Fahrdienst/Taxi",H169,"")))))))</f>
        <v/>
      </c>
      <c r="J169" s="121" t="str">
        <f t="shared" si="14"/>
        <v/>
      </c>
    </row>
    <row r="170" spans="1:10" ht="16.5">
      <c r="A170" s="66" t="str">
        <f t="shared" si="11"/>
        <v/>
      </c>
      <c r="B170" s="73"/>
      <c r="C170" s="73"/>
      <c r="D170" s="74"/>
      <c r="E170" s="65">
        <f t="shared" si="12"/>
        <v>0</v>
      </c>
      <c r="F170" s="73"/>
      <c r="G170" s="69" t="str">
        <f t="shared" si="13"/>
        <v/>
      </c>
      <c r="H170" s="75"/>
      <c r="I170" s="71" t="str">
        <f>IF(J170="Summe",SUM($I$7:I169),IF(F170="PKW",IF(D170&gt;4,G170*E170,""),IF(F170="ÖPNV",IF(D170&lt;5,"",IF(E170&gt;19,H170,E170*G170)),IF(F170="Fahrrad",IF(D170&gt;4,G170*E170,""),IF(F170="Roller/Motorrad",IF(D170&gt;4,G170*E170,""),IF(F170="Mofa/Moped",IF(D170&gt;4,G170*E170,""),IF(F170="Fahrdienst/Taxi",H170,"")))))))</f>
        <v/>
      </c>
      <c r="J170" s="121" t="str">
        <f t="shared" si="14"/>
        <v/>
      </c>
    </row>
    <row r="171" spans="1:10" ht="16.5">
      <c r="A171" s="66" t="str">
        <f t="shared" si="11"/>
        <v/>
      </c>
      <c r="B171" s="73"/>
      <c r="C171" s="73"/>
      <c r="D171" s="74"/>
      <c r="E171" s="65">
        <f t="shared" si="12"/>
        <v>0</v>
      </c>
      <c r="F171" s="73"/>
      <c r="G171" s="69" t="str">
        <f t="shared" si="13"/>
        <v/>
      </c>
      <c r="H171" s="75"/>
      <c r="I171" s="71" t="str">
        <f>IF(J171="Summe",SUM($I$7:I170),IF(F171="PKW",IF(D171&gt;4,G171*E171,""),IF(F171="ÖPNV",IF(D171&lt;5,"",IF(E171&gt;19,H171,E171*G171)),IF(F171="Fahrrad",IF(D171&gt;4,G171*E171,""),IF(F171="Roller/Motorrad",IF(D171&gt;4,G171*E171,""),IF(F171="Mofa/Moped",IF(D171&gt;4,G171*E171,""),IF(F171="Fahrdienst/Taxi",H171,"")))))))</f>
        <v/>
      </c>
      <c r="J171" s="121" t="str">
        <f t="shared" si="14"/>
        <v/>
      </c>
    </row>
    <row r="172" spans="1:10" ht="16.5">
      <c r="A172" s="66" t="str">
        <f t="shared" si="11"/>
        <v/>
      </c>
      <c r="B172" s="73"/>
      <c r="C172" s="73"/>
      <c r="D172" s="74"/>
      <c r="E172" s="65">
        <f t="shared" si="12"/>
        <v>0</v>
      </c>
      <c r="F172" s="73"/>
      <c r="G172" s="69" t="str">
        <f t="shared" si="13"/>
        <v/>
      </c>
      <c r="H172" s="75"/>
      <c r="I172" s="71" t="str">
        <f>IF(J172="Summe",SUM($I$7:I171),IF(F172="PKW",IF(D172&gt;4,G172*E172,""),IF(F172="ÖPNV",IF(D172&lt;5,"",IF(E172&gt;19,H172,E172*G172)),IF(F172="Fahrrad",IF(D172&gt;4,G172*E172,""),IF(F172="Roller/Motorrad",IF(D172&gt;4,G172*E172,""),IF(F172="Mofa/Moped",IF(D172&gt;4,G172*E172,""),IF(F172="Fahrdienst/Taxi",H172,"")))))))</f>
        <v/>
      </c>
      <c r="J172" s="121" t="str">
        <f t="shared" si="14"/>
        <v/>
      </c>
    </row>
    <row r="173" spans="1:10" ht="16.5">
      <c r="A173" s="66" t="str">
        <f t="shared" si="11"/>
        <v/>
      </c>
      <c r="B173" s="73"/>
      <c r="C173" s="73"/>
      <c r="D173" s="74"/>
      <c r="E173" s="65">
        <f t="shared" si="12"/>
        <v>0</v>
      </c>
      <c r="F173" s="73"/>
      <c r="G173" s="69" t="str">
        <f t="shared" si="13"/>
        <v/>
      </c>
      <c r="H173" s="75"/>
      <c r="I173" s="71" t="str">
        <f>IF(J173="Summe",SUM($I$7:I172),IF(F173="PKW",IF(D173&gt;4,G173*E173,""),IF(F173="ÖPNV",IF(D173&lt;5,"",IF(E173&gt;19,H173,E173*G173)),IF(F173="Fahrrad",IF(D173&gt;4,G173*E173,""),IF(F173="Roller/Motorrad",IF(D173&gt;4,G173*E173,""),IF(F173="Mofa/Moped",IF(D173&gt;4,G173*E173,""),IF(F173="Fahrdienst/Taxi",H173,"")))))))</f>
        <v/>
      </c>
      <c r="J173" s="121" t="str">
        <f t="shared" si="14"/>
        <v/>
      </c>
    </row>
    <row r="174" spans="1:10" ht="16.5">
      <c r="A174" s="66" t="str">
        <f t="shared" si="11"/>
        <v/>
      </c>
      <c r="B174" s="73"/>
      <c r="C174" s="73"/>
      <c r="D174" s="74"/>
      <c r="E174" s="65">
        <f t="shared" si="12"/>
        <v>0</v>
      </c>
      <c r="F174" s="73"/>
      <c r="G174" s="69" t="str">
        <f t="shared" si="13"/>
        <v/>
      </c>
      <c r="H174" s="75"/>
      <c r="I174" s="71" t="str">
        <f>IF(J174="Summe",SUM($I$7:I173),IF(F174="PKW",IF(D174&gt;4,G174*E174,""),IF(F174="ÖPNV",IF(D174&lt;5,"",IF(E174&gt;19,H174,E174*G174)),IF(F174="Fahrrad",IF(D174&gt;4,G174*E174,""),IF(F174="Roller/Motorrad",IF(D174&gt;4,G174*E174,""),IF(F174="Mofa/Moped",IF(D174&gt;4,G174*E174,""),IF(F174="Fahrdienst/Taxi",H174,"")))))))</f>
        <v/>
      </c>
      <c r="J174" s="121" t="str">
        <f t="shared" si="14"/>
        <v/>
      </c>
    </row>
    <row r="175" spans="1:10" ht="16.5">
      <c r="A175" s="66" t="str">
        <f t="shared" si="11"/>
        <v/>
      </c>
      <c r="B175" s="73"/>
      <c r="C175" s="73"/>
      <c r="D175" s="74"/>
      <c r="E175" s="65">
        <f t="shared" si="12"/>
        <v>0</v>
      </c>
      <c r="F175" s="73"/>
      <c r="G175" s="69" t="str">
        <f t="shared" si="13"/>
        <v/>
      </c>
      <c r="H175" s="75"/>
      <c r="I175" s="71" t="str">
        <f>IF(J175="Summe",SUM($I$7:I174),IF(F175="PKW",IF(D175&gt;4,G175*E175,""),IF(F175="ÖPNV",IF(D175&lt;5,"",IF(E175&gt;19,H175,E175*G175)),IF(F175="Fahrrad",IF(D175&gt;4,G175*E175,""),IF(F175="Roller/Motorrad",IF(D175&gt;4,G175*E175,""),IF(F175="Mofa/Moped",IF(D175&gt;4,G175*E175,""),IF(F175="Fahrdienst/Taxi",H175,"")))))))</f>
        <v/>
      </c>
      <c r="J175" s="121" t="str">
        <f t="shared" si="14"/>
        <v/>
      </c>
    </row>
    <row r="176" spans="1:10" ht="16.5">
      <c r="A176" s="66" t="str">
        <f t="shared" si="11"/>
        <v/>
      </c>
      <c r="B176" s="73"/>
      <c r="C176" s="73"/>
      <c r="D176" s="74"/>
      <c r="E176" s="65">
        <f t="shared" si="12"/>
        <v>0</v>
      </c>
      <c r="F176" s="73"/>
      <c r="G176" s="69" t="str">
        <f t="shared" si="13"/>
        <v/>
      </c>
      <c r="H176" s="75"/>
      <c r="I176" s="71" t="str">
        <f>IF(J176="Summe",SUM($I$7:I175),IF(F176="PKW",IF(D176&gt;4,G176*E176,""),IF(F176="ÖPNV",IF(D176&lt;5,"",IF(E176&gt;19,H176,E176*G176)),IF(F176="Fahrrad",IF(D176&gt;4,G176*E176,""),IF(F176="Roller/Motorrad",IF(D176&gt;4,G176*E176,""),IF(F176="Mofa/Moped",IF(D176&gt;4,G176*E176,""),IF(F176="Fahrdienst/Taxi",H176,"")))))))</f>
        <v/>
      </c>
      <c r="J176" s="121" t="str">
        <f t="shared" si="14"/>
        <v/>
      </c>
    </row>
    <row r="177" spans="1:10" ht="16.5">
      <c r="A177" s="66" t="str">
        <f t="shared" si="11"/>
        <v/>
      </c>
      <c r="B177" s="73"/>
      <c r="C177" s="73"/>
      <c r="D177" s="74"/>
      <c r="E177" s="65">
        <f t="shared" si="12"/>
        <v>0</v>
      </c>
      <c r="F177" s="73"/>
      <c r="G177" s="69" t="str">
        <f t="shared" si="13"/>
        <v/>
      </c>
      <c r="H177" s="75"/>
      <c r="I177" s="71" t="str">
        <f>IF(J177="Summe",SUM($I$7:I176),IF(F177="PKW",IF(D177&gt;4,G177*E177,""),IF(F177="ÖPNV",IF(D177&lt;5,"",IF(E177&gt;19,H177,E177*G177)),IF(F177="Fahrrad",IF(D177&gt;4,G177*E177,""),IF(F177="Roller/Motorrad",IF(D177&gt;4,G177*E177,""),IF(F177="Mofa/Moped",IF(D177&gt;4,G177*E177,""),IF(F177="Fahrdienst/Taxi",H177,"")))))))</f>
        <v/>
      </c>
      <c r="J177" s="121" t="str">
        <f t="shared" si="14"/>
        <v/>
      </c>
    </row>
    <row r="178" spans="1:10" ht="16.5">
      <c r="A178" s="66" t="str">
        <f t="shared" si="11"/>
        <v/>
      </c>
      <c r="B178" s="73"/>
      <c r="C178" s="73"/>
      <c r="D178" s="74"/>
      <c r="E178" s="65">
        <f t="shared" si="12"/>
        <v>0</v>
      </c>
      <c r="F178" s="73"/>
      <c r="G178" s="69" t="str">
        <f t="shared" si="13"/>
        <v/>
      </c>
      <c r="H178" s="75"/>
      <c r="I178" s="71" t="str">
        <f>IF(J178="Summe",SUM($I$7:I177),IF(F178="PKW",IF(D178&gt;4,G178*E178,""),IF(F178="ÖPNV",IF(D178&lt;5,"",IF(E178&gt;19,H178,E178*G178)),IF(F178="Fahrrad",IF(D178&gt;4,G178*E178,""),IF(F178="Roller/Motorrad",IF(D178&gt;4,G178*E178,""),IF(F178="Mofa/Moped",IF(D178&gt;4,G178*E178,""),IF(F178="Fahrdienst/Taxi",H178,"")))))))</f>
        <v/>
      </c>
      <c r="J178" s="121" t="str">
        <f t="shared" si="14"/>
        <v/>
      </c>
    </row>
    <row r="179" spans="1:10" ht="16.5">
      <c r="A179" s="66" t="str">
        <f t="shared" si="11"/>
        <v/>
      </c>
      <c r="B179" s="73"/>
      <c r="C179" s="73"/>
      <c r="D179" s="74"/>
      <c r="E179" s="65">
        <f t="shared" si="12"/>
        <v>0</v>
      </c>
      <c r="F179" s="73"/>
      <c r="G179" s="69" t="str">
        <f t="shared" si="13"/>
        <v/>
      </c>
      <c r="H179" s="75"/>
      <c r="I179" s="71" t="str">
        <f>IF(J179="Summe",SUM($I$7:I178),IF(F179="PKW",IF(D179&gt;4,G179*E179,""),IF(F179="ÖPNV",IF(D179&lt;5,"",IF(E179&gt;19,H179,E179*G179)),IF(F179="Fahrrad",IF(D179&gt;4,G179*E179,""),IF(F179="Roller/Motorrad",IF(D179&gt;4,G179*E179,""),IF(F179="Mofa/Moped",IF(D179&gt;4,G179*E179,""),IF(F179="Fahrdienst/Taxi",H179,"")))))))</f>
        <v/>
      </c>
      <c r="J179" s="121" t="str">
        <f t="shared" si="14"/>
        <v/>
      </c>
    </row>
    <row r="180" spans="1:10" ht="16.5">
      <c r="A180" s="66" t="str">
        <f t="shared" si="11"/>
        <v/>
      </c>
      <c r="B180" s="73"/>
      <c r="C180" s="73"/>
      <c r="D180" s="74"/>
      <c r="E180" s="65">
        <f t="shared" si="12"/>
        <v>0</v>
      </c>
      <c r="F180" s="73"/>
      <c r="G180" s="69" t="str">
        <f t="shared" si="13"/>
        <v/>
      </c>
      <c r="H180" s="75"/>
      <c r="I180" s="71" t="str">
        <f>IF(J180="Summe",SUM($I$7:I179),IF(F180="PKW",IF(D180&gt;4,G180*E180,""),IF(F180="ÖPNV",IF(D180&lt;5,"",IF(E180&gt;19,H180,E180*G180)),IF(F180="Fahrrad",IF(D180&gt;4,G180*E180,""),IF(F180="Roller/Motorrad",IF(D180&gt;4,G180*E180,""),IF(F180="Mofa/Moped",IF(D180&gt;4,G180*E180,""),IF(F180="Fahrdienst/Taxi",H180,"")))))))</f>
        <v/>
      </c>
      <c r="J180" s="121" t="str">
        <f t="shared" si="14"/>
        <v/>
      </c>
    </row>
    <row r="181" spans="1:10" ht="16.5">
      <c r="A181" s="66" t="str">
        <f t="shared" si="11"/>
        <v/>
      </c>
      <c r="B181" s="73"/>
      <c r="C181" s="73"/>
      <c r="D181" s="74"/>
      <c r="E181" s="65">
        <f t="shared" si="12"/>
        <v>0</v>
      </c>
      <c r="F181" s="73"/>
      <c r="G181" s="69" t="str">
        <f t="shared" si="13"/>
        <v/>
      </c>
      <c r="H181" s="75"/>
      <c r="I181" s="71" t="str">
        <f>IF(J181="Summe",SUM($I$7:I180),IF(F181="PKW",IF(D181&gt;4,G181*E181,""),IF(F181="ÖPNV",IF(D181&lt;5,"",IF(E181&gt;19,H181,E181*G181)),IF(F181="Fahrrad",IF(D181&gt;4,G181*E181,""),IF(F181="Roller/Motorrad",IF(D181&gt;4,G181*E181,""),IF(F181="Mofa/Moped",IF(D181&gt;4,G181*E181,""),IF(F181="Fahrdienst/Taxi",H181,"")))))))</f>
        <v/>
      </c>
      <c r="J181" s="121" t="str">
        <f t="shared" si="14"/>
        <v/>
      </c>
    </row>
    <row r="182" spans="1:10" ht="16.5">
      <c r="A182" s="66" t="str">
        <f t="shared" si="11"/>
        <v/>
      </c>
      <c r="B182" s="73"/>
      <c r="C182" s="73"/>
      <c r="D182" s="74"/>
      <c r="E182" s="65">
        <f t="shared" si="12"/>
        <v>0</v>
      </c>
      <c r="F182" s="73"/>
      <c r="G182" s="69" t="str">
        <f t="shared" si="13"/>
        <v/>
      </c>
      <c r="H182" s="75"/>
      <c r="I182" s="71" t="str">
        <f>IF(J182="Summe",SUM($I$7:I181),IF(F182="PKW",IF(D182&gt;4,G182*E182,""),IF(F182="ÖPNV",IF(D182&lt;5,"",IF(E182&gt;19,H182,E182*G182)),IF(F182="Fahrrad",IF(D182&gt;4,G182*E182,""),IF(F182="Roller/Motorrad",IF(D182&gt;4,G182*E182,""),IF(F182="Mofa/Moped",IF(D182&gt;4,G182*E182,""),IF(F182="Fahrdienst/Taxi",H182,"")))))))</f>
        <v/>
      </c>
      <c r="J182" s="121" t="str">
        <f t="shared" si="14"/>
        <v/>
      </c>
    </row>
    <row r="183" spans="1:10" ht="16.5">
      <c r="A183" s="66" t="str">
        <f t="shared" si="11"/>
        <v/>
      </c>
      <c r="B183" s="73"/>
      <c r="C183" s="73"/>
      <c r="D183" s="74"/>
      <c r="E183" s="65">
        <f t="shared" si="12"/>
        <v>0</v>
      </c>
      <c r="F183" s="73"/>
      <c r="G183" s="69" t="str">
        <f t="shared" si="13"/>
        <v/>
      </c>
      <c r="H183" s="75"/>
      <c r="I183" s="71" t="str">
        <f>IF(J183="Summe",SUM($I$7:I182),IF(F183="PKW",IF(D183&gt;4,G183*E183,""),IF(F183="ÖPNV",IF(D183&lt;5,"",IF(E183&gt;19,H183,E183*G183)),IF(F183="Fahrrad",IF(D183&gt;4,G183*E183,""),IF(F183="Roller/Motorrad",IF(D183&gt;4,G183*E183,""),IF(F183="Mofa/Moped",IF(D183&gt;4,G183*E183,""),IF(F183="Fahrdienst/Taxi",H183,"")))))))</f>
        <v/>
      </c>
      <c r="J183" s="121" t="str">
        <f t="shared" si="14"/>
        <v/>
      </c>
    </row>
    <row r="184" spans="1:10" ht="16.5">
      <c r="A184" s="66" t="str">
        <f t="shared" si="11"/>
        <v/>
      </c>
      <c r="B184" s="73"/>
      <c r="C184" s="73"/>
      <c r="D184" s="74"/>
      <c r="E184" s="65">
        <f t="shared" si="12"/>
        <v>0</v>
      </c>
      <c r="F184" s="73"/>
      <c r="G184" s="69" t="str">
        <f t="shared" si="13"/>
        <v/>
      </c>
      <c r="H184" s="75"/>
      <c r="I184" s="71" t="str">
        <f>IF(J184="Summe",SUM($I$7:I183),IF(F184="PKW",IF(D184&gt;4,G184*E184,""),IF(F184="ÖPNV",IF(D184&lt;5,"",IF(E184&gt;19,H184,E184*G184)),IF(F184="Fahrrad",IF(D184&gt;4,G184*E184,""),IF(F184="Roller/Motorrad",IF(D184&gt;4,G184*E184,""),IF(F184="Mofa/Moped",IF(D184&gt;4,G184*E184,""),IF(F184="Fahrdienst/Taxi",H184,"")))))))</f>
        <v/>
      </c>
      <c r="J184" s="121" t="str">
        <f t="shared" si="14"/>
        <v/>
      </c>
    </row>
    <row r="185" spans="1:10" ht="16.5">
      <c r="A185" s="66" t="str">
        <f t="shared" si="11"/>
        <v/>
      </c>
      <c r="B185" s="73"/>
      <c r="C185" s="73"/>
      <c r="D185" s="74"/>
      <c r="E185" s="65">
        <f t="shared" si="12"/>
        <v>0</v>
      </c>
      <c r="F185" s="73"/>
      <c r="G185" s="69" t="str">
        <f t="shared" si="13"/>
        <v/>
      </c>
      <c r="H185" s="75"/>
      <c r="I185" s="71" t="str">
        <f>IF(J185="Summe",SUM($I$7:I184),IF(F185="PKW",IF(D185&gt;4,G185*E185,""),IF(F185="ÖPNV",IF(D185&lt;5,"",IF(E185&gt;19,H185,E185*G185)),IF(F185="Fahrrad",IF(D185&gt;4,G185*E185,""),IF(F185="Roller/Motorrad",IF(D185&gt;4,G185*E185,""),IF(F185="Mofa/Moped",IF(D185&gt;4,G185*E185,""),IF(F185="Fahrdienst/Taxi",H185,"")))))))</f>
        <v/>
      </c>
      <c r="J185" s="121" t="str">
        <f t="shared" si="14"/>
        <v/>
      </c>
    </row>
    <row r="186" spans="1:10" ht="16.5">
      <c r="A186" s="66" t="str">
        <f t="shared" si="11"/>
        <v/>
      </c>
      <c r="B186" s="73"/>
      <c r="C186" s="73"/>
      <c r="D186" s="74"/>
      <c r="E186" s="65">
        <f t="shared" si="12"/>
        <v>0</v>
      </c>
      <c r="F186" s="73"/>
      <c r="G186" s="69" t="str">
        <f t="shared" si="13"/>
        <v/>
      </c>
      <c r="H186" s="75"/>
      <c r="I186" s="71" t="str">
        <f>IF(J186="Summe",SUM($I$7:I185),IF(F186="PKW",IF(D186&gt;4,G186*E186,""),IF(F186="ÖPNV",IF(D186&lt;5,"",IF(E186&gt;19,H186,E186*G186)),IF(F186="Fahrrad",IF(D186&gt;4,G186*E186,""),IF(F186="Roller/Motorrad",IF(D186&gt;4,G186*E186,""),IF(F186="Mofa/Moped",IF(D186&gt;4,G186*E186,""),IF(F186="Fahrdienst/Taxi",H186,"")))))))</f>
        <v/>
      </c>
      <c r="J186" s="121" t="str">
        <f t="shared" si="14"/>
        <v/>
      </c>
    </row>
    <row r="187" spans="1:10" ht="16.5">
      <c r="A187" s="66" t="str">
        <f t="shared" si="11"/>
        <v/>
      </c>
      <c r="B187" s="73"/>
      <c r="C187" s="73"/>
      <c r="D187" s="74"/>
      <c r="E187" s="65">
        <f t="shared" si="12"/>
        <v>0</v>
      </c>
      <c r="F187" s="73"/>
      <c r="G187" s="69" t="str">
        <f t="shared" si="13"/>
        <v/>
      </c>
      <c r="H187" s="75"/>
      <c r="I187" s="71" t="str">
        <f>IF(J187="Summe",SUM($I$7:I186),IF(F187="PKW",IF(D187&gt;4,G187*E187,""),IF(F187="ÖPNV",IF(D187&lt;5,"",IF(E187&gt;19,H187,E187*G187)),IF(F187="Fahrrad",IF(D187&gt;4,G187*E187,""),IF(F187="Roller/Motorrad",IF(D187&gt;4,G187*E187,""),IF(F187="Mofa/Moped",IF(D187&gt;4,G187*E187,""),IF(F187="Fahrdienst/Taxi",H187,"")))))))</f>
        <v/>
      </c>
      <c r="J187" s="121" t="str">
        <f t="shared" si="14"/>
        <v/>
      </c>
    </row>
    <row r="188" spans="1:10" ht="16.5">
      <c r="A188" s="66" t="str">
        <f t="shared" si="11"/>
        <v/>
      </c>
      <c r="B188" s="73"/>
      <c r="C188" s="73"/>
      <c r="D188" s="74"/>
      <c r="E188" s="65">
        <f t="shared" si="12"/>
        <v>0</v>
      </c>
      <c r="F188" s="73"/>
      <c r="G188" s="69" t="str">
        <f t="shared" si="13"/>
        <v/>
      </c>
      <c r="H188" s="75"/>
      <c r="I188" s="71" t="str">
        <f>IF(J188="Summe",SUM($I$7:I187),IF(F188="PKW",IF(D188&gt;4,G188*E188,""),IF(F188="ÖPNV",IF(D188&lt;5,"",IF(E188&gt;19,H188,E188*G188)),IF(F188="Fahrrad",IF(D188&gt;4,G188*E188,""),IF(F188="Roller/Motorrad",IF(D188&gt;4,G188*E188,""),IF(F188="Mofa/Moped",IF(D188&gt;4,G188*E188,""),IF(F188="Fahrdienst/Taxi",H188,"")))))))</f>
        <v/>
      </c>
      <c r="J188" s="121" t="str">
        <f t="shared" si="14"/>
        <v/>
      </c>
    </row>
    <row r="189" spans="1:10" ht="16.5">
      <c r="A189" s="66" t="str">
        <f t="shared" si="11"/>
        <v/>
      </c>
      <c r="B189" s="73"/>
      <c r="C189" s="73"/>
      <c r="D189" s="74"/>
      <c r="E189" s="65">
        <f t="shared" si="12"/>
        <v>0</v>
      </c>
      <c r="F189" s="73"/>
      <c r="G189" s="69" t="str">
        <f t="shared" si="13"/>
        <v/>
      </c>
      <c r="H189" s="75"/>
      <c r="I189" s="71" t="str">
        <f>IF(J189="Summe",SUM($I$7:I188),IF(F189="PKW",IF(D189&gt;4,G189*E189,""),IF(F189="ÖPNV",IF(D189&lt;5,"",IF(E189&gt;19,H189,E189*G189)),IF(F189="Fahrrad",IF(D189&gt;4,G189*E189,""),IF(F189="Roller/Motorrad",IF(D189&gt;4,G189*E189,""),IF(F189="Mofa/Moped",IF(D189&gt;4,G189*E189,""),IF(F189="Fahrdienst/Taxi",H189,"")))))))</f>
        <v/>
      </c>
      <c r="J189" s="121" t="str">
        <f t="shared" si="14"/>
        <v/>
      </c>
    </row>
    <row r="190" spans="1:10" ht="16.5">
      <c r="A190" s="66" t="str">
        <f t="shared" si="11"/>
        <v/>
      </c>
      <c r="B190" s="73"/>
      <c r="C190" s="73"/>
      <c r="D190" s="74"/>
      <c r="E190" s="65">
        <f t="shared" si="12"/>
        <v>0</v>
      </c>
      <c r="F190" s="73"/>
      <c r="G190" s="69" t="str">
        <f t="shared" si="13"/>
        <v/>
      </c>
      <c r="H190" s="75"/>
      <c r="I190" s="71" t="str">
        <f>IF(J190="Summe",SUM($I$7:I189),IF(F190="PKW",IF(D190&gt;4,G190*E190,""),IF(F190="ÖPNV",IF(D190&lt;5,"",IF(E190&gt;19,H190,E190*G190)),IF(F190="Fahrrad",IF(D190&gt;4,G190*E190,""),IF(F190="Roller/Motorrad",IF(D190&gt;4,G190*E190,""),IF(F190="Mofa/Moped",IF(D190&gt;4,G190*E190,""),IF(F190="Fahrdienst/Taxi",H190,"")))))))</f>
        <v/>
      </c>
      <c r="J190" s="121" t="str">
        <f t="shared" si="14"/>
        <v/>
      </c>
    </row>
    <row r="191" spans="1:10" ht="16.5">
      <c r="A191" s="66" t="str">
        <f t="shared" si="11"/>
        <v/>
      </c>
      <c r="B191" s="73"/>
      <c r="C191" s="73"/>
      <c r="D191" s="74"/>
      <c r="E191" s="65">
        <f t="shared" si="12"/>
        <v>0</v>
      </c>
      <c r="F191" s="73"/>
      <c r="G191" s="69" t="str">
        <f t="shared" si="13"/>
        <v/>
      </c>
      <c r="H191" s="75"/>
      <c r="I191" s="71" t="str">
        <f>IF(J191="Summe",SUM($I$7:I190),IF(F191="PKW",IF(D191&gt;4,G191*E191,""),IF(F191="ÖPNV",IF(D191&lt;5,"",IF(E191&gt;19,H191,E191*G191)),IF(F191="Fahrrad",IF(D191&gt;4,G191*E191,""),IF(F191="Roller/Motorrad",IF(D191&gt;4,G191*E191,""),IF(F191="Mofa/Moped",IF(D191&gt;4,G191*E191,""),IF(F191="Fahrdienst/Taxi",H191,"")))))))</f>
        <v/>
      </c>
      <c r="J191" s="121" t="str">
        <f t="shared" si="14"/>
        <v/>
      </c>
    </row>
    <row r="192" spans="1:10" ht="16.5">
      <c r="A192" s="66" t="str">
        <f t="shared" si="11"/>
        <v/>
      </c>
      <c r="B192" s="73"/>
      <c r="C192" s="73"/>
      <c r="D192" s="74"/>
      <c r="E192" s="65">
        <f t="shared" si="12"/>
        <v>0</v>
      </c>
      <c r="F192" s="73"/>
      <c r="G192" s="69" t="str">
        <f t="shared" si="13"/>
        <v/>
      </c>
      <c r="H192" s="75"/>
      <c r="I192" s="71" t="str">
        <f>IF(J192="Summe",SUM($I$7:I191),IF(F192="PKW",IF(D192&gt;4,G192*E192,""),IF(F192="ÖPNV",IF(D192&lt;5,"",IF(E192&gt;19,H192,E192*G192)),IF(F192="Fahrrad",IF(D192&gt;4,G192*E192,""),IF(F192="Roller/Motorrad",IF(D192&gt;4,G192*E192,""),IF(F192="Mofa/Moped",IF(D192&gt;4,G192*E192,""),IF(F192="Fahrdienst/Taxi",H192,"")))))))</f>
        <v/>
      </c>
      <c r="J192" s="121" t="str">
        <f t="shared" si="14"/>
        <v/>
      </c>
    </row>
    <row r="193" spans="1:10" ht="16.5">
      <c r="A193" s="66" t="str">
        <f t="shared" si="11"/>
        <v/>
      </c>
      <c r="B193" s="73"/>
      <c r="C193" s="73"/>
      <c r="D193" s="74"/>
      <c r="E193" s="65">
        <f t="shared" si="12"/>
        <v>0</v>
      </c>
      <c r="F193" s="73"/>
      <c r="G193" s="69" t="str">
        <f t="shared" si="13"/>
        <v/>
      </c>
      <c r="H193" s="75"/>
      <c r="I193" s="71" t="str">
        <f>IF(J193="Summe",SUM($I$7:I192),IF(F193="PKW",IF(D193&gt;4,G193*E193,""),IF(F193="ÖPNV",IF(D193&lt;5,"",IF(E193&gt;19,H193,E193*G193)),IF(F193="Fahrrad",IF(D193&gt;4,G193*E193,""),IF(F193="Roller/Motorrad",IF(D193&gt;4,G193*E193,""),IF(F193="Mofa/Moped",IF(D193&gt;4,G193*E193,""),IF(F193="Fahrdienst/Taxi",H193,"")))))))</f>
        <v/>
      </c>
      <c r="J193" s="121" t="str">
        <f t="shared" si="14"/>
        <v/>
      </c>
    </row>
    <row r="194" spans="1:10" ht="16.5">
      <c r="A194" s="66" t="str">
        <f t="shared" si="11"/>
        <v/>
      </c>
      <c r="B194" s="73"/>
      <c r="C194" s="73"/>
      <c r="D194" s="74"/>
      <c r="E194" s="65">
        <f t="shared" si="12"/>
        <v>0</v>
      </c>
      <c r="F194" s="73"/>
      <c r="G194" s="69" t="str">
        <f t="shared" si="13"/>
        <v/>
      </c>
      <c r="H194" s="75"/>
      <c r="I194" s="71" t="str">
        <f>IF(J194="Summe",SUM($I$7:I193),IF(F194="PKW",IF(D194&gt;4,G194*E194,""),IF(F194="ÖPNV",IF(D194&lt;5,"",IF(E194&gt;19,H194,E194*G194)),IF(F194="Fahrrad",IF(D194&gt;4,G194*E194,""),IF(F194="Roller/Motorrad",IF(D194&gt;4,G194*E194,""),IF(F194="Mofa/Moped",IF(D194&gt;4,G194*E194,""),IF(F194="Fahrdienst/Taxi",H194,"")))))))</f>
        <v/>
      </c>
      <c r="J194" s="121" t="str">
        <f t="shared" si="14"/>
        <v/>
      </c>
    </row>
    <row r="195" spans="1:10" ht="16.5">
      <c r="A195" s="66" t="str">
        <f t="shared" si="11"/>
        <v/>
      </c>
      <c r="B195" s="73"/>
      <c r="C195" s="73"/>
      <c r="D195" s="74"/>
      <c r="E195" s="65">
        <f t="shared" si="12"/>
        <v>0</v>
      </c>
      <c r="F195" s="73"/>
      <c r="G195" s="69" t="str">
        <f t="shared" si="13"/>
        <v/>
      </c>
      <c r="H195" s="75"/>
      <c r="I195" s="71" t="str">
        <f>IF(J195="Summe",SUM($I$7:I194),IF(F195="PKW",IF(D195&gt;4,G195*E195,""),IF(F195="ÖPNV",IF(D195&lt;5,"",IF(E195&gt;19,H195,E195*G195)),IF(F195="Fahrrad",IF(D195&gt;4,G195*E195,""),IF(F195="Roller/Motorrad",IF(D195&gt;4,G195*E195,""),IF(F195="Mofa/Moped",IF(D195&gt;4,G195*E195,""),IF(F195="Fahrdienst/Taxi",H195,"")))))))</f>
        <v/>
      </c>
      <c r="J195" s="121" t="str">
        <f t="shared" si="14"/>
        <v/>
      </c>
    </row>
    <row r="196" spans="1:10" ht="16.5">
      <c r="A196" s="66" t="str">
        <f t="shared" si="11"/>
        <v/>
      </c>
      <c r="B196" s="73"/>
      <c r="C196" s="73"/>
      <c r="D196" s="74"/>
      <c r="E196" s="65">
        <f t="shared" si="12"/>
        <v>0</v>
      </c>
      <c r="F196" s="73"/>
      <c r="G196" s="69" t="str">
        <f t="shared" si="13"/>
        <v/>
      </c>
      <c r="H196" s="75"/>
      <c r="I196" s="71" t="str">
        <f>IF(J196="Summe",SUM($I$7:I195),IF(F196="PKW",IF(D196&gt;4,G196*E196,""),IF(F196="ÖPNV",IF(D196&lt;5,"",IF(E196&gt;19,H196,E196*G196)),IF(F196="Fahrrad",IF(D196&gt;4,G196*E196,""),IF(F196="Roller/Motorrad",IF(D196&gt;4,G196*E196,""),IF(F196="Mofa/Moped",IF(D196&gt;4,G196*E196,""),IF(F196="Fahrdienst/Taxi",H196,"")))))))</f>
        <v/>
      </c>
      <c r="J196" s="121" t="str">
        <f t="shared" si="14"/>
        <v/>
      </c>
    </row>
    <row r="197" spans="1:10" ht="16.5">
      <c r="A197" s="66" t="str">
        <f t="shared" si="11"/>
        <v/>
      </c>
      <c r="B197" s="73"/>
      <c r="C197" s="73"/>
      <c r="D197" s="74"/>
      <c r="E197" s="65">
        <f t="shared" si="12"/>
        <v>0</v>
      </c>
      <c r="F197" s="73"/>
      <c r="G197" s="69" t="str">
        <f t="shared" si="13"/>
        <v/>
      </c>
      <c r="H197" s="75"/>
      <c r="I197" s="71" t="str">
        <f>IF(J197="Summe",SUM($I$7:I196),IF(F197="PKW",IF(D197&gt;4,G197*E197,""),IF(F197="ÖPNV",IF(D197&lt;5,"",IF(E197&gt;19,H197,E197*G197)),IF(F197="Fahrrad",IF(D197&gt;4,G197*E197,""),IF(F197="Roller/Motorrad",IF(D197&gt;4,G197*E197,""),IF(F197="Mofa/Moped",IF(D197&gt;4,G197*E197,""),IF(F197="Fahrdienst/Taxi",H197,"")))))))</f>
        <v/>
      </c>
      <c r="J197" s="121" t="str">
        <f t="shared" si="14"/>
        <v/>
      </c>
    </row>
    <row r="198" spans="1:10" ht="16.5">
      <c r="A198" s="66" t="str">
        <f t="shared" si="11"/>
        <v/>
      </c>
      <c r="B198" s="73"/>
      <c r="C198" s="73"/>
      <c r="D198" s="74"/>
      <c r="E198" s="65">
        <f t="shared" si="12"/>
        <v>0</v>
      </c>
      <c r="F198" s="73"/>
      <c r="G198" s="69" t="str">
        <f t="shared" si="13"/>
        <v/>
      </c>
      <c r="H198" s="75"/>
      <c r="I198" s="71" t="str">
        <f>IF(J198="Summe",SUM($I$7:I197),IF(F198="PKW",IF(D198&gt;4,G198*E198,""),IF(F198="ÖPNV",IF(D198&lt;5,"",IF(E198&gt;19,H198,E198*G198)),IF(F198="Fahrrad",IF(D198&gt;4,G198*E198,""),IF(F198="Roller/Motorrad",IF(D198&gt;4,G198*E198,""),IF(F198="Mofa/Moped",IF(D198&gt;4,G198*E198,""),IF(F198="Fahrdienst/Taxi",H198,"")))))))</f>
        <v/>
      </c>
      <c r="J198" s="121" t="str">
        <f t="shared" si="14"/>
        <v/>
      </c>
    </row>
    <row r="199" spans="1:10" ht="16.5">
      <c r="A199" s="66" t="str">
        <f t="shared" si="11"/>
        <v/>
      </c>
      <c r="B199" s="73"/>
      <c r="C199" s="73"/>
      <c r="D199" s="74"/>
      <c r="E199" s="65">
        <f t="shared" si="12"/>
        <v>0</v>
      </c>
      <c r="F199" s="73"/>
      <c r="G199" s="69" t="str">
        <f t="shared" si="13"/>
        <v/>
      </c>
      <c r="H199" s="75"/>
      <c r="I199" s="71" t="str">
        <f>IF(J199="Summe",SUM($I$7:I198),IF(F199="PKW",IF(D199&gt;4,G199*E199,""),IF(F199="ÖPNV",IF(D199&lt;5,"",IF(E199&gt;19,H199,E199*G199)),IF(F199="Fahrrad",IF(D199&gt;4,G199*E199,""),IF(F199="Roller/Motorrad",IF(D199&gt;4,G199*E199,""),IF(F199="Mofa/Moped",IF(D199&gt;4,G199*E199,""),IF(F199="Fahrdienst/Taxi",H199,"")))))))</f>
        <v/>
      </c>
      <c r="J199" s="121" t="str">
        <f t="shared" si="14"/>
        <v/>
      </c>
    </row>
    <row r="200" spans="1:10" ht="16.5">
      <c r="A200" s="66" t="str">
        <f t="shared" ref="A200:A263" si="15">IF(J200="Summe","GESAMTSUMME","")</f>
        <v/>
      </c>
      <c r="B200" s="73"/>
      <c r="C200" s="73"/>
      <c r="D200" s="74"/>
      <c r="E200" s="65">
        <f t="shared" ref="E200:E263" si="16">D200*2</f>
        <v>0</v>
      </c>
      <c r="F200" s="73"/>
      <c r="G200" s="69" t="str">
        <f t="shared" si="13"/>
        <v/>
      </c>
      <c r="H200" s="75"/>
      <c r="I200" s="71" t="str">
        <f>IF(J200="Summe",SUM($I$7:I199),IF(F200="PKW",IF(D200&gt;4,G200*E200,""),IF(F200="ÖPNV",IF(D200&lt;5,"",IF(E200&gt;19,H200,E200*G200)),IF(F200="Fahrrad",IF(D200&gt;4,G200*E200,""),IF(F200="Roller/Motorrad",IF(D200&gt;4,G200*E200,""),IF(F200="Mofa/Moped",IF(D200&gt;4,G200*E200,""),IF(F200="Fahrdienst/Taxi",H200,"")))))))</f>
        <v/>
      </c>
      <c r="J200" s="121" t="str">
        <f t="shared" si="14"/>
        <v/>
      </c>
    </row>
    <row r="201" spans="1:10" ht="16.5">
      <c r="A201" s="66" t="str">
        <f t="shared" si="15"/>
        <v/>
      </c>
      <c r="B201" s="73"/>
      <c r="C201" s="73"/>
      <c r="D201" s="74"/>
      <c r="E201" s="65">
        <f t="shared" si="16"/>
        <v>0</v>
      </c>
      <c r="F201" s="73"/>
      <c r="G201" s="69" t="str">
        <f t="shared" si="13"/>
        <v/>
      </c>
      <c r="H201" s="75"/>
      <c r="I201" s="71" t="str">
        <f>IF(J201="Summe",SUM($I$7:I200),IF(F201="PKW",IF(D201&gt;4,G201*E201,""),IF(F201="ÖPNV",IF(D201&lt;5,"",IF(E201&gt;19,H201,E201*G201)),IF(F201="Fahrrad",IF(D201&gt;4,G201*E201,""),IF(F201="Roller/Motorrad",IF(D201&gt;4,G201*E201,""),IF(F201="Mofa/Moped",IF(D201&gt;4,G201*E201,""),IF(F201="Fahrdienst/Taxi",H201,"")))))))</f>
        <v/>
      </c>
      <c r="J201" s="121" t="str">
        <f t="shared" si="14"/>
        <v/>
      </c>
    </row>
    <row r="202" spans="1:10" ht="16.5">
      <c r="A202" s="66" t="str">
        <f t="shared" si="15"/>
        <v/>
      </c>
      <c r="B202" s="73"/>
      <c r="C202" s="73"/>
      <c r="D202" s="74"/>
      <c r="E202" s="65">
        <f t="shared" si="16"/>
        <v>0</v>
      </c>
      <c r="F202" s="73"/>
      <c r="G202" s="69" t="str">
        <f t="shared" ref="G202:G265" si="17">IF(AND(J202="Ausnahme",F202="ÖPNV"),H202/E202,"")</f>
        <v/>
      </c>
      <c r="H202" s="75"/>
      <c r="I202" s="71" t="str">
        <f>IF(J202="Summe",SUM($I$7:I201),IF(F202="PKW",IF(D202&gt;4,G202*E202,""),IF(F202="ÖPNV",IF(D202&lt;5,"",IF(E202&gt;19,H202,E202*G202)),IF(F202="Fahrrad",IF(D202&gt;4,G202*E202,""),IF(F202="Roller/Motorrad",IF(D202&gt;4,G202*E202,""),IF(F202="Mofa/Moped",IF(D202&gt;4,G202*E202,""),IF(F202="Fahrdienst/Taxi",H202,"")))))))</f>
        <v/>
      </c>
      <c r="J202" s="121" t="str">
        <f t="shared" si="14"/>
        <v/>
      </c>
    </row>
    <row r="203" spans="1:10" ht="16.5">
      <c r="A203" s="66" t="str">
        <f t="shared" si="15"/>
        <v/>
      </c>
      <c r="B203" s="73"/>
      <c r="C203" s="73"/>
      <c r="D203" s="74"/>
      <c r="E203" s="65">
        <f t="shared" si="16"/>
        <v>0</v>
      </c>
      <c r="F203" s="73"/>
      <c r="G203" s="69" t="str">
        <f t="shared" si="17"/>
        <v/>
      </c>
      <c r="H203" s="75"/>
      <c r="I203" s="71" t="str">
        <f>IF(J203="Summe",SUM($I$7:I202),IF(F203="PKW",IF(D203&gt;4,G203*E203,""),IF(F203="ÖPNV",IF(D203&lt;5,"",IF(E203&gt;19,H203,E203*G203)),IF(F203="Fahrrad",IF(D203&gt;4,G203*E203,""),IF(F203="Roller/Motorrad",IF(D203&gt;4,G203*E203,""),IF(F203="Mofa/Moped",IF(D203&gt;4,G203*E203,""),IF(F203="Fahrdienst/Taxi",H203,"")))))))</f>
        <v/>
      </c>
      <c r="J203" s="121" t="str">
        <f t="shared" si="14"/>
        <v/>
      </c>
    </row>
    <row r="204" spans="1:10" ht="16.5">
      <c r="A204" s="66" t="str">
        <f t="shared" si="15"/>
        <v/>
      </c>
      <c r="B204" s="73"/>
      <c r="C204" s="73"/>
      <c r="D204" s="74"/>
      <c r="E204" s="65">
        <f t="shared" si="16"/>
        <v>0</v>
      </c>
      <c r="F204" s="73"/>
      <c r="G204" s="69" t="str">
        <f t="shared" si="17"/>
        <v/>
      </c>
      <c r="H204" s="75"/>
      <c r="I204" s="71" t="str">
        <f>IF(J204="Summe",SUM($I$7:I203),IF(F204="PKW",IF(D204&gt;4,G204*E204,""),IF(F204="ÖPNV",IF(D204&lt;5,"",IF(E204&gt;19,H204,E204*G204)),IF(F204="Fahrrad",IF(D204&gt;4,G204*E204,""),IF(F204="Roller/Motorrad",IF(D204&gt;4,G204*E204,""),IF(F204="Mofa/Moped",IF(D204&gt;4,G204*E204,""),IF(F204="Fahrdienst/Taxi",H204,"")))))))</f>
        <v/>
      </c>
      <c r="J204" s="121" t="str">
        <f t="shared" si="14"/>
        <v/>
      </c>
    </row>
    <row r="205" spans="1:10" ht="16.5">
      <c r="A205" s="66" t="str">
        <f t="shared" si="15"/>
        <v/>
      </c>
      <c r="B205" s="73"/>
      <c r="C205" s="73"/>
      <c r="D205" s="74"/>
      <c r="E205" s="65">
        <f t="shared" si="16"/>
        <v>0</v>
      </c>
      <c r="F205" s="73"/>
      <c r="G205" s="69" t="str">
        <f t="shared" si="17"/>
        <v/>
      </c>
      <c r="H205" s="75"/>
      <c r="I205" s="71" t="str">
        <f>IF(J205="Summe",SUM($I$7:I204),IF(F205="PKW",IF(D205&gt;4,G205*E205,""),IF(F205="ÖPNV",IF(D205&lt;5,"",IF(E205&gt;19,H205,E205*G205)),IF(F205="Fahrrad",IF(D205&gt;4,G205*E205,""),IF(F205="Roller/Motorrad",IF(D205&gt;4,G205*E205,""),IF(F205="Mofa/Moped",IF(D205&gt;4,G205*E205,""),IF(F205="Fahrdienst/Taxi",H205,"")))))))</f>
        <v/>
      </c>
      <c r="J205" s="121" t="str">
        <f t="shared" si="14"/>
        <v/>
      </c>
    </row>
    <row r="206" spans="1:10" ht="16.5">
      <c r="A206" s="66" t="str">
        <f t="shared" si="15"/>
        <v/>
      </c>
      <c r="B206" s="73"/>
      <c r="C206" s="73"/>
      <c r="D206" s="74"/>
      <c r="E206" s="65">
        <f t="shared" si="16"/>
        <v>0</v>
      </c>
      <c r="F206" s="73"/>
      <c r="G206" s="69" t="str">
        <f t="shared" si="17"/>
        <v/>
      </c>
      <c r="H206" s="75"/>
      <c r="I206" s="71" t="str">
        <f>IF(J206="Summe",SUM($I$7:I205),IF(F206="PKW",IF(D206&gt;4,G206*E206,""),IF(F206="ÖPNV",IF(D206&lt;5,"",IF(E206&gt;19,H206,E206*G206)),IF(F206="Fahrrad",IF(D206&gt;4,G206*E206,""),IF(F206="Roller/Motorrad",IF(D206&gt;4,G206*E206,""),IF(F206="Mofa/Moped",IF(D206&gt;4,G206*E206,""),IF(F206="Fahrdienst/Taxi",H206,"")))))))</f>
        <v/>
      </c>
      <c r="J206" s="121" t="str">
        <f t="shared" si="14"/>
        <v/>
      </c>
    </row>
    <row r="207" spans="1:10" ht="16.5">
      <c r="A207" s="66" t="str">
        <f t="shared" si="15"/>
        <v/>
      </c>
      <c r="B207" s="73"/>
      <c r="C207" s="73"/>
      <c r="D207" s="74"/>
      <c r="E207" s="65">
        <f t="shared" si="16"/>
        <v>0</v>
      </c>
      <c r="F207" s="73"/>
      <c r="G207" s="69" t="str">
        <f t="shared" si="17"/>
        <v/>
      </c>
      <c r="H207" s="75"/>
      <c r="I207" s="71" t="str">
        <f>IF(J207="Summe",SUM($I$7:I206),IF(F207="PKW",IF(D207&gt;4,G207*E207,""),IF(F207="ÖPNV",IF(D207&lt;5,"",IF(E207&gt;19,H207,E207*G207)),IF(F207="Fahrrad",IF(D207&gt;4,G207*E207,""),IF(F207="Roller/Motorrad",IF(D207&gt;4,G207*E207,""),IF(F207="Mofa/Moped",IF(D207&gt;4,G207*E207,""),IF(F207="Fahrdienst/Taxi",H207,"")))))))</f>
        <v/>
      </c>
      <c r="J207" s="121" t="str">
        <f t="shared" ref="J207:J270" si="18">IF(F207="Fahrdienst/Taxi","Abrechnung beigefügt","")</f>
        <v/>
      </c>
    </row>
    <row r="208" spans="1:10" ht="16.5">
      <c r="A208" s="66" t="str">
        <f t="shared" si="15"/>
        <v/>
      </c>
      <c r="B208" s="73"/>
      <c r="C208" s="73"/>
      <c r="D208" s="74"/>
      <c r="E208" s="65">
        <f t="shared" si="16"/>
        <v>0</v>
      </c>
      <c r="F208" s="73"/>
      <c r="G208" s="69" t="str">
        <f t="shared" si="17"/>
        <v/>
      </c>
      <c r="H208" s="75"/>
      <c r="I208" s="71" t="str">
        <f>IF(J208="Summe",SUM($I$7:I207),IF(F208="PKW",IF(D208&gt;4,G208*E208,""),IF(F208="ÖPNV",IF(D208&lt;5,"",IF(E208&gt;19,H208,E208*G208)),IF(F208="Fahrrad",IF(D208&gt;4,G208*E208,""),IF(F208="Roller/Motorrad",IF(D208&gt;4,G208*E208,""),IF(F208="Mofa/Moped",IF(D208&gt;4,G208*E208,""),IF(F208="Fahrdienst/Taxi",H208,"")))))))</f>
        <v/>
      </c>
      <c r="J208" s="121" t="str">
        <f t="shared" si="18"/>
        <v/>
      </c>
    </row>
    <row r="209" spans="1:10" ht="16.5">
      <c r="A209" s="66" t="str">
        <f t="shared" si="15"/>
        <v/>
      </c>
      <c r="B209" s="73"/>
      <c r="C209" s="73"/>
      <c r="D209" s="74"/>
      <c r="E209" s="65">
        <f t="shared" si="16"/>
        <v>0</v>
      </c>
      <c r="F209" s="73"/>
      <c r="G209" s="69" t="str">
        <f t="shared" si="17"/>
        <v/>
      </c>
      <c r="H209" s="75"/>
      <c r="I209" s="71" t="str">
        <f>IF(J209="Summe",SUM($I$7:I208),IF(F209="PKW",IF(D209&gt;4,G209*E209,""),IF(F209="ÖPNV",IF(D209&lt;5,"",IF(E209&gt;19,H209,E209*G209)),IF(F209="Fahrrad",IF(D209&gt;4,G209*E209,""),IF(F209="Roller/Motorrad",IF(D209&gt;4,G209*E209,""),IF(F209="Mofa/Moped",IF(D209&gt;4,G209*E209,""),IF(F209="Fahrdienst/Taxi",H209,"")))))))</f>
        <v/>
      </c>
      <c r="J209" s="121" t="str">
        <f t="shared" si="18"/>
        <v/>
      </c>
    </row>
    <row r="210" spans="1:10" ht="16.5">
      <c r="A210" s="66" t="str">
        <f t="shared" si="15"/>
        <v/>
      </c>
      <c r="B210" s="73"/>
      <c r="C210" s="73"/>
      <c r="D210" s="74"/>
      <c r="E210" s="65">
        <f t="shared" si="16"/>
        <v>0</v>
      </c>
      <c r="F210" s="73"/>
      <c r="G210" s="69" t="str">
        <f t="shared" si="17"/>
        <v/>
      </c>
      <c r="H210" s="75"/>
      <c r="I210" s="71" t="str">
        <f>IF(J210="Summe",SUM($I$7:I209),IF(F210="PKW",IF(D210&gt;4,G210*E210,""),IF(F210="ÖPNV",IF(D210&lt;5,"",IF(E210&gt;19,H210,E210*G210)),IF(F210="Fahrrad",IF(D210&gt;4,G210*E210,""),IF(F210="Roller/Motorrad",IF(D210&gt;4,G210*E210,""),IF(F210="Mofa/Moped",IF(D210&gt;4,G210*E210,""),IF(F210="Fahrdienst/Taxi",H210,"")))))))</f>
        <v/>
      </c>
      <c r="J210" s="121" t="str">
        <f t="shared" si="18"/>
        <v/>
      </c>
    </row>
    <row r="211" spans="1:10" ht="16.5">
      <c r="A211" s="66" t="str">
        <f t="shared" si="15"/>
        <v/>
      </c>
      <c r="B211" s="73"/>
      <c r="C211" s="73"/>
      <c r="D211" s="74"/>
      <c r="E211" s="65">
        <f t="shared" si="16"/>
        <v>0</v>
      </c>
      <c r="F211" s="73"/>
      <c r="G211" s="69" t="str">
        <f t="shared" si="17"/>
        <v/>
      </c>
      <c r="H211" s="75"/>
      <c r="I211" s="71" t="str">
        <f>IF(J211="Summe",SUM($I$7:I210),IF(F211="PKW",IF(D211&gt;4,G211*E211,""),IF(F211="ÖPNV",IF(D211&lt;5,"",IF(E211&gt;19,H211,E211*G211)),IF(F211="Fahrrad",IF(D211&gt;4,G211*E211,""),IF(F211="Roller/Motorrad",IF(D211&gt;4,G211*E211,""),IF(F211="Mofa/Moped",IF(D211&gt;4,G211*E211,""),IF(F211="Fahrdienst/Taxi",H211,"")))))))</f>
        <v/>
      </c>
      <c r="J211" s="121" t="str">
        <f t="shared" si="18"/>
        <v/>
      </c>
    </row>
    <row r="212" spans="1:10" ht="16.5">
      <c r="A212" s="66" t="str">
        <f t="shared" si="15"/>
        <v/>
      </c>
      <c r="B212" s="73"/>
      <c r="C212" s="73"/>
      <c r="D212" s="74"/>
      <c r="E212" s="65">
        <f t="shared" si="16"/>
        <v>0</v>
      </c>
      <c r="F212" s="73"/>
      <c r="G212" s="69" t="str">
        <f t="shared" si="17"/>
        <v/>
      </c>
      <c r="H212" s="75"/>
      <c r="I212" s="71" t="str">
        <f>IF(J212="Summe",SUM($I$7:I211),IF(F212="PKW",IF(D212&gt;4,G212*E212,""),IF(F212="ÖPNV",IF(D212&lt;5,"",IF(E212&gt;19,H212,E212*G212)),IF(F212="Fahrrad",IF(D212&gt;4,G212*E212,""),IF(F212="Roller/Motorrad",IF(D212&gt;4,G212*E212,""),IF(F212="Mofa/Moped",IF(D212&gt;4,G212*E212,""),IF(F212="Fahrdienst/Taxi",H212,"")))))))</f>
        <v/>
      </c>
      <c r="J212" s="121" t="str">
        <f t="shared" si="18"/>
        <v/>
      </c>
    </row>
    <row r="213" spans="1:10" ht="16.5">
      <c r="A213" s="66" t="str">
        <f t="shared" si="15"/>
        <v/>
      </c>
      <c r="B213" s="73"/>
      <c r="C213" s="73"/>
      <c r="D213" s="74"/>
      <c r="E213" s="65">
        <f t="shared" si="16"/>
        <v>0</v>
      </c>
      <c r="F213" s="73"/>
      <c r="G213" s="69" t="str">
        <f t="shared" si="17"/>
        <v/>
      </c>
      <c r="H213" s="75"/>
      <c r="I213" s="71" t="str">
        <f>IF(J213="Summe",SUM($I$7:I212),IF(F213="PKW",IF(D213&gt;4,G213*E213,""),IF(F213="ÖPNV",IF(D213&lt;5,"",IF(E213&gt;19,H213,E213*G213)),IF(F213="Fahrrad",IF(D213&gt;4,G213*E213,""),IF(F213="Roller/Motorrad",IF(D213&gt;4,G213*E213,""),IF(F213="Mofa/Moped",IF(D213&gt;4,G213*E213,""),IF(F213="Fahrdienst/Taxi",H213,"")))))))</f>
        <v/>
      </c>
      <c r="J213" s="121" t="str">
        <f t="shared" si="18"/>
        <v/>
      </c>
    </row>
    <row r="214" spans="1:10" ht="16.5">
      <c r="A214" s="66" t="str">
        <f t="shared" si="15"/>
        <v/>
      </c>
      <c r="B214" s="73"/>
      <c r="C214" s="73"/>
      <c r="D214" s="74"/>
      <c r="E214" s="65">
        <f t="shared" si="16"/>
        <v>0</v>
      </c>
      <c r="F214" s="73"/>
      <c r="G214" s="69" t="str">
        <f t="shared" si="17"/>
        <v/>
      </c>
      <c r="H214" s="75"/>
      <c r="I214" s="71" t="str">
        <f>IF(J214="Summe",SUM($I$7:I213),IF(F214="PKW",IF(D214&gt;4,G214*E214,""),IF(F214="ÖPNV",IF(D214&lt;5,"",IF(E214&gt;19,H214,E214*G214)),IF(F214="Fahrrad",IF(D214&gt;4,G214*E214,""),IF(F214="Roller/Motorrad",IF(D214&gt;4,G214*E214,""),IF(F214="Mofa/Moped",IF(D214&gt;4,G214*E214,""),IF(F214="Fahrdienst/Taxi",H214,"")))))))</f>
        <v/>
      </c>
      <c r="J214" s="121" t="str">
        <f t="shared" si="18"/>
        <v/>
      </c>
    </row>
    <row r="215" spans="1:10" ht="16.5">
      <c r="A215" s="66" t="str">
        <f t="shared" si="15"/>
        <v/>
      </c>
      <c r="B215" s="73"/>
      <c r="C215" s="73"/>
      <c r="D215" s="74"/>
      <c r="E215" s="65">
        <f t="shared" si="16"/>
        <v>0</v>
      </c>
      <c r="F215" s="73"/>
      <c r="G215" s="69" t="str">
        <f t="shared" si="17"/>
        <v/>
      </c>
      <c r="H215" s="75"/>
      <c r="I215" s="71" t="str">
        <f>IF(J215="Summe",SUM($I$7:I214),IF(F215="PKW",IF(D215&gt;4,G215*E215,""),IF(F215="ÖPNV",IF(D215&lt;5,"",IF(E215&gt;19,H215,E215*G215)),IF(F215="Fahrrad",IF(D215&gt;4,G215*E215,""),IF(F215="Roller/Motorrad",IF(D215&gt;4,G215*E215,""),IF(F215="Mofa/Moped",IF(D215&gt;4,G215*E215,""),IF(F215="Fahrdienst/Taxi",H215,"")))))))</f>
        <v/>
      </c>
      <c r="J215" s="121" t="str">
        <f t="shared" si="18"/>
        <v/>
      </c>
    </row>
    <row r="216" spans="1:10" ht="16.5">
      <c r="A216" s="66" t="str">
        <f t="shared" si="15"/>
        <v/>
      </c>
      <c r="B216" s="73"/>
      <c r="C216" s="73"/>
      <c r="D216" s="74"/>
      <c r="E216" s="65">
        <f t="shared" si="16"/>
        <v>0</v>
      </c>
      <c r="F216" s="73"/>
      <c r="G216" s="69" t="str">
        <f t="shared" si="17"/>
        <v/>
      </c>
      <c r="H216" s="75"/>
      <c r="I216" s="71" t="str">
        <f>IF(J216="Summe",SUM($I$7:I215),IF(F216="PKW",IF(D216&gt;4,G216*E216,""),IF(F216="ÖPNV",IF(D216&lt;5,"",IF(E216&gt;19,H216,E216*G216)),IF(F216="Fahrrad",IF(D216&gt;4,G216*E216,""),IF(F216="Roller/Motorrad",IF(D216&gt;4,G216*E216,""),IF(F216="Mofa/Moped",IF(D216&gt;4,G216*E216,""),IF(F216="Fahrdienst/Taxi",H216,"")))))))</f>
        <v/>
      </c>
      <c r="J216" s="121" t="str">
        <f t="shared" si="18"/>
        <v/>
      </c>
    </row>
    <row r="217" spans="1:10" ht="16.5">
      <c r="A217" s="66" t="str">
        <f t="shared" si="15"/>
        <v/>
      </c>
      <c r="B217" s="73"/>
      <c r="C217" s="73"/>
      <c r="D217" s="74"/>
      <c r="E217" s="65">
        <f t="shared" si="16"/>
        <v>0</v>
      </c>
      <c r="F217" s="73"/>
      <c r="G217" s="69" t="str">
        <f t="shared" si="17"/>
        <v/>
      </c>
      <c r="H217" s="75"/>
      <c r="I217" s="71" t="str">
        <f>IF(J217="Summe",SUM($I$7:I216),IF(F217="PKW",IF(D217&gt;4,G217*E217,""),IF(F217="ÖPNV",IF(D217&lt;5,"",IF(E217&gt;19,H217,E217*G217)),IF(F217="Fahrrad",IF(D217&gt;4,G217*E217,""),IF(F217="Roller/Motorrad",IF(D217&gt;4,G217*E217,""),IF(F217="Mofa/Moped",IF(D217&gt;4,G217*E217,""),IF(F217="Fahrdienst/Taxi",H217,"")))))))</f>
        <v/>
      </c>
      <c r="J217" s="121" t="str">
        <f t="shared" si="18"/>
        <v/>
      </c>
    </row>
    <row r="218" spans="1:10" ht="16.5">
      <c r="A218" s="66" t="str">
        <f t="shared" si="15"/>
        <v/>
      </c>
      <c r="B218" s="73"/>
      <c r="C218" s="73"/>
      <c r="D218" s="74"/>
      <c r="E218" s="65">
        <f t="shared" si="16"/>
        <v>0</v>
      </c>
      <c r="F218" s="73"/>
      <c r="G218" s="69" t="str">
        <f t="shared" si="17"/>
        <v/>
      </c>
      <c r="H218" s="75"/>
      <c r="I218" s="71" t="str">
        <f>IF(J218="Summe",SUM($I$7:I217),IF(F218="PKW",IF(D218&gt;4,G218*E218,""),IF(F218="ÖPNV",IF(D218&lt;5,"",IF(E218&gt;19,H218,E218*G218)),IF(F218="Fahrrad",IF(D218&gt;4,G218*E218,""),IF(F218="Roller/Motorrad",IF(D218&gt;4,G218*E218,""),IF(F218="Mofa/Moped",IF(D218&gt;4,G218*E218,""),IF(F218="Fahrdienst/Taxi",H218,"")))))))</f>
        <v/>
      </c>
      <c r="J218" s="121" t="str">
        <f t="shared" si="18"/>
        <v/>
      </c>
    </row>
    <row r="219" spans="1:10" ht="16.5">
      <c r="A219" s="66" t="str">
        <f t="shared" si="15"/>
        <v/>
      </c>
      <c r="B219" s="73"/>
      <c r="C219" s="73"/>
      <c r="D219" s="74"/>
      <c r="E219" s="65">
        <f t="shared" si="16"/>
        <v>0</v>
      </c>
      <c r="F219" s="73"/>
      <c r="G219" s="69" t="str">
        <f t="shared" si="17"/>
        <v/>
      </c>
      <c r="H219" s="75"/>
      <c r="I219" s="71" t="str">
        <f>IF(J219="Summe",SUM($I$7:I218),IF(F219="PKW",IF(D219&gt;4,G219*E219,""),IF(F219="ÖPNV",IF(D219&lt;5,"",IF(E219&gt;19,H219,E219*G219)),IF(F219="Fahrrad",IF(D219&gt;4,G219*E219,""),IF(F219="Roller/Motorrad",IF(D219&gt;4,G219*E219,""),IF(F219="Mofa/Moped",IF(D219&gt;4,G219*E219,""),IF(F219="Fahrdienst/Taxi",H219,"")))))))</f>
        <v/>
      </c>
      <c r="J219" s="121" t="str">
        <f t="shared" si="18"/>
        <v/>
      </c>
    </row>
    <row r="220" spans="1:10" ht="16.5">
      <c r="A220" s="66" t="str">
        <f t="shared" si="15"/>
        <v/>
      </c>
      <c r="B220" s="73"/>
      <c r="C220" s="73"/>
      <c r="D220" s="74"/>
      <c r="E220" s="65">
        <f t="shared" si="16"/>
        <v>0</v>
      </c>
      <c r="F220" s="73"/>
      <c r="G220" s="69" t="str">
        <f t="shared" si="17"/>
        <v/>
      </c>
      <c r="H220" s="75"/>
      <c r="I220" s="71" t="str">
        <f>IF(J220="Summe",SUM($I$7:I219),IF(F220="PKW",IF(D220&gt;4,G220*E220,""),IF(F220="ÖPNV",IF(D220&lt;5,"",IF(E220&gt;19,H220,E220*G220)),IF(F220="Fahrrad",IF(D220&gt;4,G220*E220,""),IF(F220="Roller/Motorrad",IF(D220&gt;4,G220*E220,""),IF(F220="Mofa/Moped",IF(D220&gt;4,G220*E220,""),IF(F220="Fahrdienst/Taxi",H220,"")))))))</f>
        <v/>
      </c>
      <c r="J220" s="121" t="str">
        <f t="shared" si="18"/>
        <v/>
      </c>
    </row>
    <row r="221" spans="1:10" ht="16.5">
      <c r="A221" s="66" t="str">
        <f t="shared" si="15"/>
        <v/>
      </c>
      <c r="B221" s="73"/>
      <c r="C221" s="73"/>
      <c r="D221" s="74"/>
      <c r="E221" s="65">
        <f t="shared" si="16"/>
        <v>0</v>
      </c>
      <c r="F221" s="73"/>
      <c r="G221" s="69" t="str">
        <f t="shared" si="17"/>
        <v/>
      </c>
      <c r="H221" s="75"/>
      <c r="I221" s="71" t="str">
        <f>IF(J221="Summe",SUM($I$7:I220),IF(F221="PKW",IF(D221&gt;4,G221*E221,""),IF(F221="ÖPNV",IF(D221&lt;5,"",IF(E221&gt;19,H221,E221*G221)),IF(F221="Fahrrad",IF(D221&gt;4,G221*E221,""),IF(F221="Roller/Motorrad",IF(D221&gt;4,G221*E221,""),IF(F221="Mofa/Moped",IF(D221&gt;4,G221*E221,""),IF(F221="Fahrdienst/Taxi",H221,"")))))))</f>
        <v/>
      </c>
      <c r="J221" s="121" t="str">
        <f t="shared" si="18"/>
        <v/>
      </c>
    </row>
    <row r="222" spans="1:10" ht="16.5">
      <c r="A222" s="66" t="str">
        <f t="shared" si="15"/>
        <v/>
      </c>
      <c r="B222" s="73"/>
      <c r="C222" s="73"/>
      <c r="D222" s="74"/>
      <c r="E222" s="65">
        <f t="shared" si="16"/>
        <v>0</v>
      </c>
      <c r="F222" s="73"/>
      <c r="G222" s="69" t="str">
        <f t="shared" si="17"/>
        <v/>
      </c>
      <c r="H222" s="75"/>
      <c r="I222" s="71" t="str">
        <f>IF(J222="Summe",SUM($I$7:I221),IF(F222="PKW",IF(D222&gt;4,G222*E222,""),IF(F222="ÖPNV",IF(D222&lt;5,"",IF(E222&gt;19,H222,E222*G222)),IF(F222="Fahrrad",IF(D222&gt;4,G222*E222,""),IF(F222="Roller/Motorrad",IF(D222&gt;4,G222*E222,""),IF(F222="Mofa/Moped",IF(D222&gt;4,G222*E222,""),IF(F222="Fahrdienst/Taxi",H222,"")))))))</f>
        <v/>
      </c>
      <c r="J222" s="121" t="str">
        <f t="shared" si="18"/>
        <v/>
      </c>
    </row>
    <row r="223" spans="1:10" ht="16.5">
      <c r="A223" s="66" t="str">
        <f t="shared" si="15"/>
        <v/>
      </c>
      <c r="B223" s="73"/>
      <c r="C223" s="73"/>
      <c r="D223" s="74"/>
      <c r="E223" s="65">
        <f t="shared" si="16"/>
        <v>0</v>
      </c>
      <c r="F223" s="73"/>
      <c r="G223" s="69" t="str">
        <f t="shared" si="17"/>
        <v/>
      </c>
      <c r="H223" s="75"/>
      <c r="I223" s="71" t="str">
        <f>IF(J223="Summe",SUM($I$7:I222),IF(F223="PKW",IF(D223&gt;4,G223*E223,""),IF(F223="ÖPNV",IF(D223&lt;5,"",IF(E223&gt;19,H223,E223*G223)),IF(F223="Fahrrad",IF(D223&gt;4,G223*E223,""),IF(F223="Roller/Motorrad",IF(D223&gt;4,G223*E223,""),IF(F223="Mofa/Moped",IF(D223&gt;4,G223*E223,""),IF(F223="Fahrdienst/Taxi",H223,"")))))))</f>
        <v/>
      </c>
      <c r="J223" s="121" t="str">
        <f t="shared" si="18"/>
        <v/>
      </c>
    </row>
    <row r="224" spans="1:10" ht="16.5">
      <c r="A224" s="66" t="str">
        <f t="shared" si="15"/>
        <v/>
      </c>
      <c r="B224" s="73"/>
      <c r="C224" s="73"/>
      <c r="D224" s="74"/>
      <c r="E224" s="65">
        <f t="shared" si="16"/>
        <v>0</v>
      </c>
      <c r="F224" s="73"/>
      <c r="G224" s="69" t="str">
        <f t="shared" si="17"/>
        <v/>
      </c>
      <c r="H224" s="75"/>
      <c r="I224" s="71" t="str">
        <f>IF(J224="Summe",SUM($I$7:I223),IF(F224="PKW",IF(D224&gt;4,G224*E224,""),IF(F224="ÖPNV",IF(D224&lt;5,"",IF(E224&gt;19,H224,E224*G224)),IF(F224="Fahrrad",IF(D224&gt;4,G224*E224,""),IF(F224="Roller/Motorrad",IF(D224&gt;4,G224*E224,""),IF(F224="Mofa/Moped",IF(D224&gt;4,G224*E224,""),IF(F224="Fahrdienst/Taxi",H224,"")))))))</f>
        <v/>
      </c>
      <c r="J224" s="121" t="str">
        <f t="shared" si="18"/>
        <v/>
      </c>
    </row>
    <row r="225" spans="1:10" ht="16.5">
      <c r="A225" s="66" t="str">
        <f t="shared" si="15"/>
        <v/>
      </c>
      <c r="B225" s="73"/>
      <c r="C225" s="73"/>
      <c r="D225" s="74"/>
      <c r="E225" s="65">
        <f t="shared" si="16"/>
        <v>0</v>
      </c>
      <c r="F225" s="73"/>
      <c r="G225" s="69" t="str">
        <f t="shared" si="17"/>
        <v/>
      </c>
      <c r="H225" s="75"/>
      <c r="I225" s="71" t="str">
        <f>IF(J225="Summe",SUM($I$7:I224),IF(F225="PKW",IF(D225&gt;4,G225*E225,""),IF(F225="ÖPNV",IF(D225&lt;5,"",IF(E225&gt;19,H225,E225*G225)),IF(F225="Fahrrad",IF(D225&gt;4,G225*E225,""),IF(F225="Roller/Motorrad",IF(D225&gt;4,G225*E225,""),IF(F225="Mofa/Moped",IF(D225&gt;4,G225*E225,""),IF(F225="Fahrdienst/Taxi",H225,"")))))))</f>
        <v/>
      </c>
      <c r="J225" s="121" t="str">
        <f t="shared" si="18"/>
        <v/>
      </c>
    </row>
    <row r="226" spans="1:10" ht="16.5">
      <c r="A226" s="66" t="str">
        <f t="shared" si="15"/>
        <v/>
      </c>
      <c r="B226" s="73"/>
      <c r="C226" s="73"/>
      <c r="D226" s="74"/>
      <c r="E226" s="65">
        <f t="shared" si="16"/>
        <v>0</v>
      </c>
      <c r="F226" s="73"/>
      <c r="G226" s="69" t="str">
        <f t="shared" si="17"/>
        <v/>
      </c>
      <c r="H226" s="75"/>
      <c r="I226" s="71" t="str">
        <f>IF(J226="Summe",SUM($I$7:I225),IF(F226="PKW",IF(D226&gt;4,G226*E226,""),IF(F226="ÖPNV",IF(D226&lt;5,"",IF(E226&gt;19,H226,E226*G226)),IF(F226="Fahrrad",IF(D226&gt;4,G226*E226,""),IF(F226="Roller/Motorrad",IF(D226&gt;4,G226*E226,""),IF(F226="Mofa/Moped",IF(D226&gt;4,G226*E226,""),IF(F226="Fahrdienst/Taxi",H226,"")))))))</f>
        <v/>
      </c>
      <c r="J226" s="121" t="str">
        <f t="shared" si="18"/>
        <v/>
      </c>
    </row>
    <row r="227" spans="1:10" ht="16.5">
      <c r="A227" s="66" t="str">
        <f t="shared" si="15"/>
        <v/>
      </c>
      <c r="B227" s="73"/>
      <c r="C227" s="73"/>
      <c r="D227" s="74"/>
      <c r="E227" s="65">
        <f t="shared" si="16"/>
        <v>0</v>
      </c>
      <c r="F227" s="73"/>
      <c r="G227" s="69" t="str">
        <f t="shared" si="17"/>
        <v/>
      </c>
      <c r="H227" s="75"/>
      <c r="I227" s="71" t="str">
        <f>IF(J227="Summe",SUM($I$7:I226),IF(F227="PKW",IF(D227&gt;4,G227*E227,""),IF(F227="ÖPNV",IF(D227&lt;5,"",IF(E227&gt;19,H227,E227*G227)),IF(F227="Fahrrad",IF(D227&gt;4,G227*E227,""),IF(F227="Roller/Motorrad",IF(D227&gt;4,G227*E227,""),IF(F227="Mofa/Moped",IF(D227&gt;4,G227*E227,""),IF(F227="Fahrdienst/Taxi",H227,"")))))))</f>
        <v/>
      </c>
      <c r="J227" s="121" t="str">
        <f t="shared" si="18"/>
        <v/>
      </c>
    </row>
    <row r="228" spans="1:10" ht="16.5">
      <c r="A228" s="66" t="str">
        <f t="shared" si="15"/>
        <v/>
      </c>
      <c r="B228" s="73"/>
      <c r="C228" s="73"/>
      <c r="D228" s="74"/>
      <c r="E228" s="65">
        <f t="shared" si="16"/>
        <v>0</v>
      </c>
      <c r="F228" s="73"/>
      <c r="G228" s="69" t="str">
        <f t="shared" si="17"/>
        <v/>
      </c>
      <c r="H228" s="75"/>
      <c r="I228" s="71" t="str">
        <f>IF(J228="Summe",SUM($I$7:I227),IF(F228="PKW",IF(D228&gt;4,G228*E228,""),IF(F228="ÖPNV",IF(D228&lt;5,"",IF(E228&gt;19,H228,E228*G228)),IF(F228="Fahrrad",IF(D228&gt;4,G228*E228,""),IF(F228="Roller/Motorrad",IF(D228&gt;4,G228*E228,""),IF(F228="Mofa/Moped",IF(D228&gt;4,G228*E228,""),IF(F228="Fahrdienst/Taxi",H228,"")))))))</f>
        <v/>
      </c>
      <c r="J228" s="121" t="str">
        <f t="shared" si="18"/>
        <v/>
      </c>
    </row>
    <row r="229" spans="1:10" ht="16.5">
      <c r="A229" s="66" t="str">
        <f t="shared" si="15"/>
        <v/>
      </c>
      <c r="B229" s="73"/>
      <c r="C229" s="73"/>
      <c r="D229" s="74"/>
      <c r="E229" s="65">
        <f t="shared" si="16"/>
        <v>0</v>
      </c>
      <c r="F229" s="73"/>
      <c r="G229" s="69" t="str">
        <f t="shared" si="17"/>
        <v/>
      </c>
      <c r="H229" s="75"/>
      <c r="I229" s="71" t="str">
        <f>IF(J229="Summe",SUM($I$7:I228),IF(F229="PKW",IF(D229&gt;4,G229*E229,""),IF(F229="ÖPNV",IF(D229&lt;5,"",IF(E229&gt;19,H229,E229*G229)),IF(F229="Fahrrad",IF(D229&gt;4,G229*E229,""),IF(F229="Roller/Motorrad",IF(D229&gt;4,G229*E229,""),IF(F229="Mofa/Moped",IF(D229&gt;4,G229*E229,""),IF(F229="Fahrdienst/Taxi",H229,"")))))))</f>
        <v/>
      </c>
      <c r="J229" s="121" t="str">
        <f t="shared" si="18"/>
        <v/>
      </c>
    </row>
    <row r="230" spans="1:10" ht="16.5">
      <c r="A230" s="66" t="str">
        <f t="shared" si="15"/>
        <v/>
      </c>
      <c r="B230" s="73"/>
      <c r="C230" s="73"/>
      <c r="D230" s="74"/>
      <c r="E230" s="65">
        <f t="shared" si="16"/>
        <v>0</v>
      </c>
      <c r="F230" s="73"/>
      <c r="G230" s="69" t="str">
        <f t="shared" si="17"/>
        <v/>
      </c>
      <c r="H230" s="75"/>
      <c r="I230" s="71" t="str">
        <f>IF(J230="Summe",SUM($I$7:I229),IF(F230="PKW",IF(D230&gt;4,G230*E230,""),IF(F230="ÖPNV",IF(D230&lt;5,"",IF(E230&gt;19,H230,E230*G230)),IF(F230="Fahrrad",IF(D230&gt;4,G230*E230,""),IF(F230="Roller/Motorrad",IF(D230&gt;4,G230*E230,""),IF(F230="Mofa/Moped",IF(D230&gt;4,G230*E230,""),IF(F230="Fahrdienst/Taxi",H230,"")))))))</f>
        <v/>
      </c>
      <c r="J230" s="121" t="str">
        <f t="shared" si="18"/>
        <v/>
      </c>
    </row>
    <row r="231" spans="1:10" ht="16.5">
      <c r="A231" s="66" t="str">
        <f t="shared" si="15"/>
        <v/>
      </c>
      <c r="B231" s="73"/>
      <c r="C231" s="73"/>
      <c r="D231" s="74"/>
      <c r="E231" s="65">
        <f t="shared" si="16"/>
        <v>0</v>
      </c>
      <c r="F231" s="73"/>
      <c r="G231" s="69" t="str">
        <f t="shared" si="17"/>
        <v/>
      </c>
      <c r="H231" s="75"/>
      <c r="I231" s="71" t="str">
        <f>IF(J231="Summe",SUM($I$7:I230),IF(F231="PKW",IF(D231&gt;4,G231*E231,""),IF(F231="ÖPNV",IF(D231&lt;5,"",IF(E231&gt;19,H231,E231*G231)),IF(F231="Fahrrad",IF(D231&gt;4,G231*E231,""),IF(F231="Roller/Motorrad",IF(D231&gt;4,G231*E231,""),IF(F231="Mofa/Moped",IF(D231&gt;4,G231*E231,""),IF(F231="Fahrdienst/Taxi",H231,"")))))))</f>
        <v/>
      </c>
      <c r="J231" s="121" t="str">
        <f t="shared" si="18"/>
        <v/>
      </c>
    </row>
    <row r="232" spans="1:10" ht="16.5">
      <c r="A232" s="66" t="str">
        <f t="shared" si="15"/>
        <v/>
      </c>
      <c r="B232" s="73"/>
      <c r="C232" s="73"/>
      <c r="D232" s="74"/>
      <c r="E232" s="65">
        <f t="shared" si="16"/>
        <v>0</v>
      </c>
      <c r="F232" s="73"/>
      <c r="G232" s="69" t="str">
        <f t="shared" si="17"/>
        <v/>
      </c>
      <c r="H232" s="75"/>
      <c r="I232" s="71" t="str">
        <f>IF(J232="Summe",SUM($I$7:I231),IF(F232="PKW",IF(D232&gt;4,G232*E232,""),IF(F232="ÖPNV",IF(D232&lt;5,"",IF(E232&gt;19,H232,E232*G232)),IF(F232="Fahrrad",IF(D232&gt;4,G232*E232,""),IF(F232="Roller/Motorrad",IF(D232&gt;4,G232*E232,""),IF(F232="Mofa/Moped",IF(D232&gt;4,G232*E232,""),IF(F232="Fahrdienst/Taxi",H232,"")))))))</f>
        <v/>
      </c>
      <c r="J232" s="121" t="str">
        <f t="shared" si="18"/>
        <v/>
      </c>
    </row>
    <row r="233" spans="1:10" ht="16.5">
      <c r="A233" s="66" t="str">
        <f t="shared" si="15"/>
        <v/>
      </c>
      <c r="B233" s="73"/>
      <c r="C233" s="73"/>
      <c r="D233" s="74"/>
      <c r="E233" s="65">
        <f t="shared" si="16"/>
        <v>0</v>
      </c>
      <c r="F233" s="73"/>
      <c r="G233" s="69" t="str">
        <f t="shared" si="17"/>
        <v/>
      </c>
      <c r="H233" s="75"/>
      <c r="I233" s="71" t="str">
        <f>IF(J233="Summe",SUM($I$7:I232),IF(F233="PKW",IF(D233&gt;4,G233*E233,""),IF(F233="ÖPNV",IF(D233&lt;5,"",IF(E233&gt;19,H233,E233*G233)),IF(F233="Fahrrad",IF(D233&gt;4,G233*E233,""),IF(F233="Roller/Motorrad",IF(D233&gt;4,G233*E233,""),IF(F233="Mofa/Moped",IF(D233&gt;4,G233*E233,""),IF(F233="Fahrdienst/Taxi",H233,"")))))))</f>
        <v/>
      </c>
      <c r="J233" s="121" t="str">
        <f t="shared" si="18"/>
        <v/>
      </c>
    </row>
    <row r="234" spans="1:10" ht="16.5">
      <c r="A234" s="66" t="str">
        <f t="shared" si="15"/>
        <v/>
      </c>
      <c r="B234" s="73"/>
      <c r="C234" s="73"/>
      <c r="D234" s="74"/>
      <c r="E234" s="65">
        <f t="shared" si="16"/>
        <v>0</v>
      </c>
      <c r="F234" s="73"/>
      <c r="G234" s="69" t="str">
        <f t="shared" si="17"/>
        <v/>
      </c>
      <c r="H234" s="75"/>
      <c r="I234" s="71" t="str">
        <f>IF(J234="Summe",SUM($I$7:I233),IF(F234="PKW",IF(D234&gt;4,G234*E234,""),IF(F234="ÖPNV",IF(D234&lt;5,"",IF(E234&gt;19,H234,E234*G234)),IF(F234="Fahrrad",IF(D234&gt;4,G234*E234,""),IF(F234="Roller/Motorrad",IF(D234&gt;4,G234*E234,""),IF(F234="Mofa/Moped",IF(D234&gt;4,G234*E234,""),IF(F234="Fahrdienst/Taxi",H234,"")))))))</f>
        <v/>
      </c>
      <c r="J234" s="121" t="str">
        <f t="shared" si="18"/>
        <v/>
      </c>
    </row>
    <row r="235" spans="1:10" ht="16.5">
      <c r="A235" s="66" t="str">
        <f t="shared" si="15"/>
        <v/>
      </c>
      <c r="B235" s="73"/>
      <c r="C235" s="73"/>
      <c r="D235" s="74"/>
      <c r="E235" s="65">
        <f t="shared" si="16"/>
        <v>0</v>
      </c>
      <c r="F235" s="73"/>
      <c r="G235" s="69" t="str">
        <f t="shared" si="17"/>
        <v/>
      </c>
      <c r="H235" s="75"/>
      <c r="I235" s="71" t="str">
        <f>IF(J235="Summe",SUM($I$7:I234),IF(F235="PKW",IF(D235&gt;4,G235*E235,""),IF(F235="ÖPNV",IF(D235&lt;5,"",IF(E235&gt;19,H235,E235*G235)),IF(F235="Fahrrad",IF(D235&gt;4,G235*E235,""),IF(F235="Roller/Motorrad",IF(D235&gt;4,G235*E235,""),IF(F235="Mofa/Moped",IF(D235&gt;4,G235*E235,""),IF(F235="Fahrdienst/Taxi",H235,"")))))))</f>
        <v/>
      </c>
      <c r="J235" s="121" t="str">
        <f t="shared" si="18"/>
        <v/>
      </c>
    </row>
    <row r="236" spans="1:10" ht="16.5">
      <c r="A236" s="66" t="str">
        <f t="shared" si="15"/>
        <v/>
      </c>
      <c r="B236" s="73"/>
      <c r="C236" s="73"/>
      <c r="D236" s="74"/>
      <c r="E236" s="65">
        <f t="shared" si="16"/>
        <v>0</v>
      </c>
      <c r="F236" s="73"/>
      <c r="G236" s="69" t="str">
        <f t="shared" si="17"/>
        <v/>
      </c>
      <c r="H236" s="75"/>
      <c r="I236" s="71" t="str">
        <f>IF(J236="Summe",SUM($I$7:I235),IF(F236="PKW",IF(D236&gt;4,G236*E236,""),IF(F236="ÖPNV",IF(D236&lt;5,"",IF(E236&gt;19,H236,E236*G236)),IF(F236="Fahrrad",IF(D236&gt;4,G236*E236,""),IF(F236="Roller/Motorrad",IF(D236&gt;4,G236*E236,""),IF(F236="Mofa/Moped",IF(D236&gt;4,G236*E236,""),IF(F236="Fahrdienst/Taxi",H236,"")))))))</f>
        <v/>
      </c>
      <c r="J236" s="121" t="str">
        <f t="shared" si="18"/>
        <v/>
      </c>
    </row>
    <row r="237" spans="1:10" ht="16.5">
      <c r="A237" s="66" t="str">
        <f t="shared" si="15"/>
        <v/>
      </c>
      <c r="B237" s="73"/>
      <c r="C237" s="73"/>
      <c r="D237" s="74"/>
      <c r="E237" s="65">
        <f t="shared" si="16"/>
        <v>0</v>
      </c>
      <c r="F237" s="73"/>
      <c r="G237" s="69" t="str">
        <f t="shared" si="17"/>
        <v/>
      </c>
      <c r="H237" s="75"/>
      <c r="I237" s="71" t="str">
        <f>IF(J237="Summe",SUM($I$7:I236),IF(F237="PKW",IF(D237&gt;4,G237*E237,""),IF(F237="ÖPNV",IF(D237&lt;5,"",IF(E237&gt;19,H237,E237*G237)),IF(F237="Fahrrad",IF(D237&gt;4,G237*E237,""),IF(F237="Roller/Motorrad",IF(D237&gt;4,G237*E237,""),IF(F237="Mofa/Moped",IF(D237&gt;4,G237*E237,""),IF(F237="Fahrdienst/Taxi",H237,"")))))))</f>
        <v/>
      </c>
      <c r="J237" s="121" t="str">
        <f t="shared" si="18"/>
        <v/>
      </c>
    </row>
    <row r="238" spans="1:10" ht="16.5">
      <c r="A238" s="66" t="str">
        <f t="shared" si="15"/>
        <v/>
      </c>
      <c r="B238" s="73"/>
      <c r="C238" s="73"/>
      <c r="D238" s="74"/>
      <c r="E238" s="65">
        <f t="shared" si="16"/>
        <v>0</v>
      </c>
      <c r="F238" s="73"/>
      <c r="G238" s="69" t="str">
        <f t="shared" si="17"/>
        <v/>
      </c>
      <c r="H238" s="75"/>
      <c r="I238" s="71" t="str">
        <f>IF(J238="Summe",SUM($I$7:I237),IF(F238="PKW",IF(D238&gt;4,G238*E238,""),IF(F238="ÖPNV",IF(D238&lt;5,"",IF(E238&gt;19,H238,E238*G238)),IF(F238="Fahrrad",IF(D238&gt;4,G238*E238,""),IF(F238="Roller/Motorrad",IF(D238&gt;4,G238*E238,""),IF(F238="Mofa/Moped",IF(D238&gt;4,G238*E238,""),IF(F238="Fahrdienst/Taxi",H238,"")))))))</f>
        <v/>
      </c>
      <c r="J238" s="121" t="str">
        <f t="shared" si="18"/>
        <v/>
      </c>
    </row>
    <row r="239" spans="1:10" ht="16.5">
      <c r="A239" s="66" t="str">
        <f t="shared" si="15"/>
        <v/>
      </c>
      <c r="B239" s="73"/>
      <c r="C239" s="73"/>
      <c r="D239" s="74"/>
      <c r="E239" s="65">
        <f t="shared" si="16"/>
        <v>0</v>
      </c>
      <c r="F239" s="73"/>
      <c r="G239" s="69" t="str">
        <f t="shared" si="17"/>
        <v/>
      </c>
      <c r="H239" s="75"/>
      <c r="I239" s="71" t="str">
        <f>IF(J239="Summe",SUM($I$7:I238),IF(F239="PKW",IF(D239&gt;4,G239*E239,""),IF(F239="ÖPNV",IF(D239&lt;5,"",IF(E239&gt;19,H239,E239*G239)),IF(F239="Fahrrad",IF(D239&gt;4,G239*E239,""),IF(F239="Roller/Motorrad",IF(D239&gt;4,G239*E239,""),IF(F239="Mofa/Moped",IF(D239&gt;4,G239*E239,""),IF(F239="Fahrdienst/Taxi",H239,"")))))))</f>
        <v/>
      </c>
      <c r="J239" s="121" t="str">
        <f t="shared" si="18"/>
        <v/>
      </c>
    </row>
    <row r="240" spans="1:10" ht="16.5">
      <c r="A240" s="66" t="str">
        <f t="shared" si="15"/>
        <v/>
      </c>
      <c r="B240" s="73"/>
      <c r="C240" s="73"/>
      <c r="D240" s="74"/>
      <c r="E240" s="65">
        <f t="shared" si="16"/>
        <v>0</v>
      </c>
      <c r="F240" s="73"/>
      <c r="G240" s="69" t="str">
        <f t="shared" si="17"/>
        <v/>
      </c>
      <c r="H240" s="75"/>
      <c r="I240" s="71" t="str">
        <f>IF(J240="Summe",SUM($I$7:I239),IF(F240="PKW",IF(D240&gt;4,G240*E240,""),IF(F240="ÖPNV",IF(D240&lt;5,"",IF(E240&gt;19,H240,E240*G240)),IF(F240="Fahrrad",IF(D240&gt;4,G240*E240,""),IF(F240="Roller/Motorrad",IF(D240&gt;4,G240*E240,""),IF(F240="Mofa/Moped",IF(D240&gt;4,G240*E240,""),IF(F240="Fahrdienst/Taxi",H240,"")))))))</f>
        <v/>
      </c>
      <c r="J240" s="121" t="str">
        <f t="shared" si="18"/>
        <v/>
      </c>
    </row>
    <row r="241" spans="1:10" ht="16.5">
      <c r="A241" s="66" t="str">
        <f t="shared" si="15"/>
        <v/>
      </c>
      <c r="B241" s="73"/>
      <c r="C241" s="73"/>
      <c r="D241" s="74"/>
      <c r="E241" s="65">
        <f t="shared" si="16"/>
        <v>0</v>
      </c>
      <c r="F241" s="73"/>
      <c r="G241" s="69" t="str">
        <f t="shared" si="17"/>
        <v/>
      </c>
      <c r="H241" s="75"/>
      <c r="I241" s="71" t="str">
        <f>IF(J241="Summe",SUM($I$7:I240),IF(F241="PKW",IF(D241&gt;4,G241*E241,""),IF(F241="ÖPNV",IF(D241&lt;5,"",IF(E241&gt;19,H241,E241*G241)),IF(F241="Fahrrad",IF(D241&gt;4,G241*E241,""),IF(F241="Roller/Motorrad",IF(D241&gt;4,G241*E241,""),IF(F241="Mofa/Moped",IF(D241&gt;4,G241*E241,""),IF(F241="Fahrdienst/Taxi",H241,"")))))))</f>
        <v/>
      </c>
      <c r="J241" s="121" t="str">
        <f t="shared" si="18"/>
        <v/>
      </c>
    </row>
    <row r="242" spans="1:10" ht="16.5">
      <c r="A242" s="66" t="str">
        <f t="shared" si="15"/>
        <v/>
      </c>
      <c r="B242" s="73"/>
      <c r="C242" s="73"/>
      <c r="D242" s="74"/>
      <c r="E242" s="65">
        <f t="shared" si="16"/>
        <v>0</v>
      </c>
      <c r="F242" s="73"/>
      <c r="G242" s="69" t="str">
        <f t="shared" si="17"/>
        <v/>
      </c>
      <c r="H242" s="75"/>
      <c r="I242" s="71" t="str">
        <f>IF(J242="Summe",SUM($I$7:I241),IF(F242="PKW",IF(D242&gt;4,G242*E242,""),IF(F242="ÖPNV",IF(D242&lt;5,"",IF(E242&gt;19,H242,E242*G242)),IF(F242="Fahrrad",IF(D242&gt;4,G242*E242,""),IF(F242="Roller/Motorrad",IF(D242&gt;4,G242*E242,""),IF(F242="Mofa/Moped",IF(D242&gt;4,G242*E242,""),IF(F242="Fahrdienst/Taxi",H242,"")))))))</f>
        <v/>
      </c>
      <c r="J242" s="121" t="str">
        <f t="shared" si="18"/>
        <v/>
      </c>
    </row>
    <row r="243" spans="1:10" ht="16.5">
      <c r="A243" s="66" t="str">
        <f t="shared" si="15"/>
        <v/>
      </c>
      <c r="B243" s="73"/>
      <c r="C243" s="73"/>
      <c r="D243" s="74"/>
      <c r="E243" s="65">
        <f t="shared" si="16"/>
        <v>0</v>
      </c>
      <c r="F243" s="73"/>
      <c r="G243" s="69" t="str">
        <f t="shared" si="17"/>
        <v/>
      </c>
      <c r="H243" s="75"/>
      <c r="I243" s="71" t="str">
        <f>IF(J243="Summe",SUM($I$7:I242),IF(F243="PKW",IF(D243&gt;4,G243*E243,""),IF(F243="ÖPNV",IF(D243&lt;5,"",IF(E243&gt;19,H243,E243*G243)),IF(F243="Fahrrad",IF(D243&gt;4,G243*E243,""),IF(F243="Roller/Motorrad",IF(D243&gt;4,G243*E243,""),IF(F243="Mofa/Moped",IF(D243&gt;4,G243*E243,""),IF(F243="Fahrdienst/Taxi",H243,"")))))))</f>
        <v/>
      </c>
      <c r="J243" s="121" t="str">
        <f t="shared" si="18"/>
        <v/>
      </c>
    </row>
    <row r="244" spans="1:10" ht="16.5">
      <c r="A244" s="66" t="str">
        <f t="shared" si="15"/>
        <v/>
      </c>
      <c r="B244" s="73"/>
      <c r="C244" s="73"/>
      <c r="D244" s="74"/>
      <c r="E244" s="65">
        <f t="shared" si="16"/>
        <v>0</v>
      </c>
      <c r="F244" s="73"/>
      <c r="G244" s="69" t="str">
        <f t="shared" si="17"/>
        <v/>
      </c>
      <c r="H244" s="75"/>
      <c r="I244" s="71" t="str">
        <f>IF(J244="Summe",SUM($I$7:I243),IF(F244="PKW",IF(D244&gt;4,G244*E244,""),IF(F244="ÖPNV",IF(D244&lt;5,"",IF(E244&gt;19,H244,E244*G244)),IF(F244="Fahrrad",IF(D244&gt;4,G244*E244,""),IF(F244="Roller/Motorrad",IF(D244&gt;4,G244*E244,""),IF(F244="Mofa/Moped",IF(D244&gt;4,G244*E244,""),IF(F244="Fahrdienst/Taxi",H244,"")))))))</f>
        <v/>
      </c>
      <c r="J244" s="121" t="str">
        <f t="shared" si="18"/>
        <v/>
      </c>
    </row>
    <row r="245" spans="1:10" ht="16.5">
      <c r="A245" s="66" t="str">
        <f t="shared" si="15"/>
        <v/>
      </c>
      <c r="B245" s="73"/>
      <c r="C245" s="73"/>
      <c r="D245" s="74"/>
      <c r="E245" s="65">
        <f t="shared" si="16"/>
        <v>0</v>
      </c>
      <c r="F245" s="73"/>
      <c r="G245" s="69" t="str">
        <f t="shared" si="17"/>
        <v/>
      </c>
      <c r="H245" s="75"/>
      <c r="I245" s="71" t="str">
        <f>IF(J245="Summe",SUM($I$7:I244),IF(F245="PKW",IF(D245&gt;4,G245*E245,""),IF(F245="ÖPNV",IF(D245&lt;5,"",IF(E245&gt;19,H245,E245*G245)),IF(F245="Fahrrad",IF(D245&gt;4,G245*E245,""),IF(F245="Roller/Motorrad",IF(D245&gt;4,G245*E245,""),IF(F245="Mofa/Moped",IF(D245&gt;4,G245*E245,""),IF(F245="Fahrdienst/Taxi",H245,"")))))))</f>
        <v/>
      </c>
      <c r="J245" s="121" t="str">
        <f t="shared" si="18"/>
        <v/>
      </c>
    </row>
    <row r="246" spans="1:10" ht="16.5">
      <c r="A246" s="66" t="str">
        <f t="shared" si="15"/>
        <v/>
      </c>
      <c r="B246" s="73"/>
      <c r="C246" s="73"/>
      <c r="D246" s="74"/>
      <c r="E246" s="65">
        <f t="shared" si="16"/>
        <v>0</v>
      </c>
      <c r="F246" s="73"/>
      <c r="G246" s="69" t="str">
        <f t="shared" si="17"/>
        <v/>
      </c>
      <c r="H246" s="75"/>
      <c r="I246" s="71" t="str">
        <f>IF(J246="Summe",SUM($I$7:I245),IF(F246="PKW",IF(D246&gt;4,G246*E246,""),IF(F246="ÖPNV",IF(D246&lt;5,"",IF(E246&gt;19,H246,E246*G246)),IF(F246="Fahrrad",IF(D246&gt;4,G246*E246,""),IF(F246="Roller/Motorrad",IF(D246&gt;4,G246*E246,""),IF(F246="Mofa/Moped",IF(D246&gt;4,G246*E246,""),IF(F246="Fahrdienst/Taxi",H246,"")))))))</f>
        <v/>
      </c>
      <c r="J246" s="121" t="str">
        <f t="shared" si="18"/>
        <v/>
      </c>
    </row>
    <row r="247" spans="1:10" ht="16.5">
      <c r="A247" s="66" t="str">
        <f t="shared" si="15"/>
        <v/>
      </c>
      <c r="B247" s="73"/>
      <c r="C247" s="73"/>
      <c r="D247" s="74"/>
      <c r="E247" s="65">
        <f t="shared" si="16"/>
        <v>0</v>
      </c>
      <c r="F247" s="73"/>
      <c r="G247" s="69" t="str">
        <f t="shared" si="17"/>
        <v/>
      </c>
      <c r="H247" s="75"/>
      <c r="I247" s="71" t="str">
        <f>IF(J247="Summe",SUM($I$7:I246),IF(F247="PKW",IF(D247&gt;4,G247*E247,""),IF(F247="ÖPNV",IF(D247&lt;5,"",IF(E247&gt;19,H247,E247*G247)),IF(F247="Fahrrad",IF(D247&gt;4,G247*E247,""),IF(F247="Roller/Motorrad",IF(D247&gt;4,G247*E247,""),IF(F247="Mofa/Moped",IF(D247&gt;4,G247*E247,""),IF(F247="Fahrdienst/Taxi",H247,"")))))))</f>
        <v/>
      </c>
      <c r="J247" s="121" t="str">
        <f t="shared" si="18"/>
        <v/>
      </c>
    </row>
    <row r="248" spans="1:10" ht="16.5">
      <c r="A248" s="66" t="str">
        <f t="shared" si="15"/>
        <v/>
      </c>
      <c r="B248" s="73"/>
      <c r="C248" s="73"/>
      <c r="D248" s="74"/>
      <c r="E248" s="65">
        <f t="shared" si="16"/>
        <v>0</v>
      </c>
      <c r="F248" s="73"/>
      <c r="G248" s="69" t="str">
        <f t="shared" si="17"/>
        <v/>
      </c>
      <c r="H248" s="75"/>
      <c r="I248" s="71" t="str">
        <f>IF(J248="Summe",SUM($I$7:I247),IF(F248="PKW",IF(D248&gt;4,G248*E248,""),IF(F248="ÖPNV",IF(D248&lt;5,"",IF(E248&gt;19,H248,E248*G248)),IF(F248="Fahrrad",IF(D248&gt;4,G248*E248,""),IF(F248="Roller/Motorrad",IF(D248&gt;4,G248*E248,""),IF(F248="Mofa/Moped",IF(D248&gt;4,G248*E248,""),IF(F248="Fahrdienst/Taxi",H248,"")))))))</f>
        <v/>
      </c>
      <c r="J248" s="121" t="str">
        <f t="shared" si="18"/>
        <v/>
      </c>
    </row>
    <row r="249" spans="1:10" ht="16.5">
      <c r="A249" s="66" t="str">
        <f t="shared" si="15"/>
        <v/>
      </c>
      <c r="B249" s="73"/>
      <c r="C249" s="73"/>
      <c r="D249" s="74"/>
      <c r="E249" s="65">
        <f t="shared" si="16"/>
        <v>0</v>
      </c>
      <c r="F249" s="73"/>
      <c r="G249" s="69" t="str">
        <f t="shared" si="17"/>
        <v/>
      </c>
      <c r="H249" s="75"/>
      <c r="I249" s="71" t="str">
        <f>IF(J249="Summe",SUM($I$7:I248),IF(F249="PKW",IF(D249&gt;4,G249*E249,""),IF(F249="ÖPNV",IF(D249&lt;5,"",IF(E249&gt;19,H249,E249*G249)),IF(F249="Fahrrad",IF(D249&gt;4,G249*E249,""),IF(F249="Roller/Motorrad",IF(D249&gt;4,G249*E249,""),IF(F249="Mofa/Moped",IF(D249&gt;4,G249*E249,""),IF(F249="Fahrdienst/Taxi",H249,"")))))))</f>
        <v/>
      </c>
      <c r="J249" s="121" t="str">
        <f t="shared" si="18"/>
        <v/>
      </c>
    </row>
    <row r="250" spans="1:10" ht="16.5">
      <c r="A250" s="66" t="str">
        <f t="shared" si="15"/>
        <v/>
      </c>
      <c r="B250" s="73"/>
      <c r="C250" s="73"/>
      <c r="D250" s="74"/>
      <c r="E250" s="65">
        <f t="shared" si="16"/>
        <v>0</v>
      </c>
      <c r="F250" s="73"/>
      <c r="G250" s="69" t="str">
        <f t="shared" si="17"/>
        <v/>
      </c>
      <c r="H250" s="75"/>
      <c r="I250" s="71" t="str">
        <f>IF(J250="Summe",SUM($I$7:I249),IF(F250="PKW",IF(D250&gt;4,G250*E250,""),IF(F250="ÖPNV",IF(D250&lt;5,"",IF(E250&gt;19,H250,E250*G250)),IF(F250="Fahrrad",IF(D250&gt;4,G250*E250,""),IF(F250="Roller/Motorrad",IF(D250&gt;4,G250*E250,""),IF(F250="Mofa/Moped",IF(D250&gt;4,G250*E250,""),IF(F250="Fahrdienst/Taxi",H250,"")))))))</f>
        <v/>
      </c>
      <c r="J250" s="121" t="str">
        <f t="shared" si="18"/>
        <v/>
      </c>
    </row>
    <row r="251" spans="1:10" ht="16.5">
      <c r="A251" s="66" t="str">
        <f t="shared" si="15"/>
        <v/>
      </c>
      <c r="B251" s="73"/>
      <c r="C251" s="73"/>
      <c r="D251" s="74"/>
      <c r="E251" s="65">
        <f t="shared" si="16"/>
        <v>0</v>
      </c>
      <c r="F251" s="73"/>
      <c r="G251" s="69" t="str">
        <f t="shared" si="17"/>
        <v/>
      </c>
      <c r="H251" s="75"/>
      <c r="I251" s="71" t="str">
        <f>IF(J251="Summe",SUM($I$7:I250),IF(F251="PKW",IF(D251&gt;4,G251*E251,""),IF(F251="ÖPNV",IF(D251&lt;5,"",IF(E251&gt;19,H251,E251*G251)),IF(F251="Fahrrad",IF(D251&gt;4,G251*E251,""),IF(F251="Roller/Motorrad",IF(D251&gt;4,G251*E251,""),IF(F251="Mofa/Moped",IF(D251&gt;4,G251*E251,""),IF(F251="Fahrdienst/Taxi",H251,"")))))))</f>
        <v/>
      </c>
      <c r="J251" s="121" t="str">
        <f t="shared" si="18"/>
        <v/>
      </c>
    </row>
    <row r="252" spans="1:10" ht="16.5">
      <c r="A252" s="66" t="str">
        <f t="shared" si="15"/>
        <v/>
      </c>
      <c r="B252" s="73"/>
      <c r="C252" s="73"/>
      <c r="D252" s="74"/>
      <c r="E252" s="65">
        <f t="shared" si="16"/>
        <v>0</v>
      </c>
      <c r="F252" s="73"/>
      <c r="G252" s="69" t="str">
        <f t="shared" si="17"/>
        <v/>
      </c>
      <c r="H252" s="75"/>
      <c r="I252" s="71" t="str">
        <f>IF(J252="Summe",SUM($I$7:I251),IF(F252="PKW",IF(D252&gt;4,G252*E252,""),IF(F252="ÖPNV",IF(D252&lt;5,"",IF(E252&gt;19,H252,E252*G252)),IF(F252="Fahrrad",IF(D252&gt;4,G252*E252,""),IF(F252="Roller/Motorrad",IF(D252&gt;4,G252*E252,""),IF(F252="Mofa/Moped",IF(D252&gt;4,G252*E252,""),IF(F252="Fahrdienst/Taxi",H252,"")))))))</f>
        <v/>
      </c>
      <c r="J252" s="121" t="str">
        <f t="shared" si="18"/>
        <v/>
      </c>
    </row>
    <row r="253" spans="1:10" ht="16.5">
      <c r="A253" s="66" t="str">
        <f t="shared" si="15"/>
        <v/>
      </c>
      <c r="B253" s="73"/>
      <c r="C253" s="73"/>
      <c r="D253" s="74"/>
      <c r="E253" s="65">
        <f t="shared" si="16"/>
        <v>0</v>
      </c>
      <c r="F253" s="73"/>
      <c r="G253" s="69" t="str">
        <f t="shared" si="17"/>
        <v/>
      </c>
      <c r="H253" s="75"/>
      <c r="I253" s="71" t="str">
        <f>IF(J253="Summe",SUM($I$7:I252),IF(F253="PKW",IF(D253&gt;4,G253*E253,""),IF(F253="ÖPNV",IF(D253&lt;5,"",IF(E253&gt;19,H253,E253*G253)),IF(F253="Fahrrad",IF(D253&gt;4,G253*E253,""),IF(F253="Roller/Motorrad",IF(D253&gt;4,G253*E253,""),IF(F253="Mofa/Moped",IF(D253&gt;4,G253*E253,""),IF(F253="Fahrdienst/Taxi",H253,"")))))))</f>
        <v/>
      </c>
      <c r="J253" s="121" t="str">
        <f t="shared" si="18"/>
        <v/>
      </c>
    </row>
    <row r="254" spans="1:10" ht="16.5">
      <c r="A254" s="66" t="str">
        <f t="shared" si="15"/>
        <v/>
      </c>
      <c r="B254" s="73"/>
      <c r="C254" s="73"/>
      <c r="D254" s="74"/>
      <c r="E254" s="65">
        <f t="shared" si="16"/>
        <v>0</v>
      </c>
      <c r="F254" s="73"/>
      <c r="G254" s="69" t="str">
        <f t="shared" si="17"/>
        <v/>
      </c>
      <c r="H254" s="75"/>
      <c r="I254" s="71" t="str">
        <f>IF(J254="Summe",SUM($I$7:I253),IF(F254="PKW",IF(D254&gt;4,G254*E254,""),IF(F254="ÖPNV",IF(D254&lt;5,"",IF(E254&gt;19,H254,E254*G254)),IF(F254="Fahrrad",IF(D254&gt;4,G254*E254,""),IF(F254="Roller/Motorrad",IF(D254&gt;4,G254*E254,""),IF(F254="Mofa/Moped",IF(D254&gt;4,G254*E254,""),IF(F254="Fahrdienst/Taxi",H254,"")))))))</f>
        <v/>
      </c>
      <c r="J254" s="121" t="str">
        <f t="shared" si="18"/>
        <v/>
      </c>
    </row>
    <row r="255" spans="1:10" ht="16.5">
      <c r="A255" s="66" t="str">
        <f t="shared" si="15"/>
        <v/>
      </c>
      <c r="B255" s="73"/>
      <c r="C255" s="73"/>
      <c r="D255" s="74"/>
      <c r="E255" s="65">
        <f t="shared" si="16"/>
        <v>0</v>
      </c>
      <c r="F255" s="73"/>
      <c r="G255" s="69" t="str">
        <f t="shared" si="17"/>
        <v/>
      </c>
      <c r="H255" s="75"/>
      <c r="I255" s="71" t="str">
        <f>IF(J255="Summe",SUM($I$7:I254),IF(F255="PKW",IF(D255&gt;4,G255*E255,""),IF(F255="ÖPNV",IF(D255&lt;5,"",IF(E255&gt;19,H255,E255*G255)),IF(F255="Fahrrad",IF(D255&gt;4,G255*E255,""),IF(F255="Roller/Motorrad",IF(D255&gt;4,G255*E255,""),IF(F255="Mofa/Moped",IF(D255&gt;4,G255*E255,""),IF(F255="Fahrdienst/Taxi",H255,"")))))))</f>
        <v/>
      </c>
      <c r="J255" s="121" t="str">
        <f t="shared" si="18"/>
        <v/>
      </c>
    </row>
    <row r="256" spans="1:10" ht="16.5">
      <c r="A256" s="66" t="str">
        <f t="shared" si="15"/>
        <v/>
      </c>
      <c r="B256" s="73"/>
      <c r="C256" s="73"/>
      <c r="D256" s="74"/>
      <c r="E256" s="65">
        <f t="shared" si="16"/>
        <v>0</v>
      </c>
      <c r="F256" s="73"/>
      <c r="G256" s="69" t="str">
        <f t="shared" si="17"/>
        <v/>
      </c>
      <c r="H256" s="75"/>
      <c r="I256" s="71" t="str">
        <f>IF(J256="Summe",SUM($I$7:I255),IF(F256="PKW",IF(D256&gt;4,G256*E256,""),IF(F256="ÖPNV",IF(D256&lt;5,"",IF(E256&gt;19,H256,E256*G256)),IF(F256="Fahrrad",IF(D256&gt;4,G256*E256,""),IF(F256="Roller/Motorrad",IF(D256&gt;4,G256*E256,""),IF(F256="Mofa/Moped",IF(D256&gt;4,G256*E256,""),IF(F256="Fahrdienst/Taxi",H256,"")))))))</f>
        <v/>
      </c>
      <c r="J256" s="121" t="str">
        <f t="shared" si="18"/>
        <v/>
      </c>
    </row>
    <row r="257" spans="1:10" ht="16.5">
      <c r="A257" s="66" t="str">
        <f t="shared" si="15"/>
        <v/>
      </c>
      <c r="B257" s="73"/>
      <c r="C257" s="73"/>
      <c r="D257" s="74"/>
      <c r="E257" s="65">
        <f t="shared" si="16"/>
        <v>0</v>
      </c>
      <c r="F257" s="73"/>
      <c r="G257" s="69" t="str">
        <f t="shared" si="17"/>
        <v/>
      </c>
      <c r="H257" s="75"/>
      <c r="I257" s="71" t="str">
        <f>IF(J257="Summe",SUM($I$7:I256),IF(F257="PKW",IF(D257&gt;4,G257*E257,""),IF(F257="ÖPNV",IF(D257&lt;5,"",IF(E257&gt;19,H257,E257*G257)),IF(F257="Fahrrad",IF(D257&gt;4,G257*E257,""),IF(F257="Roller/Motorrad",IF(D257&gt;4,G257*E257,""),IF(F257="Mofa/Moped",IF(D257&gt;4,G257*E257,""),IF(F257="Fahrdienst/Taxi",H257,"")))))))</f>
        <v/>
      </c>
      <c r="J257" s="121" t="str">
        <f t="shared" si="18"/>
        <v/>
      </c>
    </row>
    <row r="258" spans="1:10" ht="16.5">
      <c r="A258" s="66" t="str">
        <f t="shared" si="15"/>
        <v/>
      </c>
      <c r="B258" s="73"/>
      <c r="C258" s="73"/>
      <c r="D258" s="74"/>
      <c r="E258" s="65">
        <f t="shared" si="16"/>
        <v>0</v>
      </c>
      <c r="F258" s="73"/>
      <c r="G258" s="69" t="str">
        <f t="shared" si="17"/>
        <v/>
      </c>
      <c r="H258" s="75"/>
      <c r="I258" s="71" t="str">
        <f>IF(J258="Summe",SUM($I$7:I257),IF(F258="PKW",IF(D258&gt;4,G258*E258,""),IF(F258="ÖPNV",IF(D258&lt;5,"",IF(E258&gt;19,H258,E258*G258)),IF(F258="Fahrrad",IF(D258&gt;4,G258*E258,""),IF(F258="Roller/Motorrad",IF(D258&gt;4,G258*E258,""),IF(F258="Mofa/Moped",IF(D258&gt;4,G258*E258,""),IF(F258="Fahrdienst/Taxi",H258,"")))))))</f>
        <v/>
      </c>
      <c r="J258" s="121" t="str">
        <f t="shared" si="18"/>
        <v/>
      </c>
    </row>
    <row r="259" spans="1:10" ht="16.5">
      <c r="A259" s="66" t="str">
        <f t="shared" si="15"/>
        <v/>
      </c>
      <c r="B259" s="73"/>
      <c r="C259" s="73"/>
      <c r="D259" s="74"/>
      <c r="E259" s="65">
        <f t="shared" si="16"/>
        <v>0</v>
      </c>
      <c r="F259" s="73"/>
      <c r="G259" s="69" t="str">
        <f t="shared" si="17"/>
        <v/>
      </c>
      <c r="H259" s="75"/>
      <c r="I259" s="71" t="str">
        <f>IF(J259="Summe",SUM($I$7:I258),IF(F259="PKW",IF(D259&gt;4,G259*E259,""),IF(F259="ÖPNV",IF(D259&lt;5,"",IF(E259&gt;19,H259,E259*G259)),IF(F259="Fahrrad",IF(D259&gt;4,G259*E259,""),IF(F259="Roller/Motorrad",IF(D259&gt;4,G259*E259,""),IF(F259="Mofa/Moped",IF(D259&gt;4,G259*E259,""),IF(F259="Fahrdienst/Taxi",H259,"")))))))</f>
        <v/>
      </c>
      <c r="J259" s="121" t="str">
        <f t="shared" si="18"/>
        <v/>
      </c>
    </row>
    <row r="260" spans="1:10" ht="16.5">
      <c r="A260" s="66" t="str">
        <f t="shared" si="15"/>
        <v/>
      </c>
      <c r="B260" s="73"/>
      <c r="C260" s="73"/>
      <c r="D260" s="74"/>
      <c r="E260" s="65">
        <f t="shared" si="16"/>
        <v>0</v>
      </c>
      <c r="F260" s="73"/>
      <c r="G260" s="69" t="str">
        <f t="shared" si="17"/>
        <v/>
      </c>
      <c r="H260" s="75"/>
      <c r="I260" s="71" t="str">
        <f>IF(J260="Summe",SUM($I$7:I259),IF(F260="PKW",IF(D260&gt;4,G260*E260,""),IF(F260="ÖPNV",IF(D260&lt;5,"",IF(E260&gt;19,H260,E260*G260)),IF(F260="Fahrrad",IF(D260&gt;4,G260*E260,""),IF(F260="Roller/Motorrad",IF(D260&gt;4,G260*E260,""),IF(F260="Mofa/Moped",IF(D260&gt;4,G260*E260,""),IF(F260="Fahrdienst/Taxi",H260,"")))))))</f>
        <v/>
      </c>
      <c r="J260" s="121" t="str">
        <f t="shared" si="18"/>
        <v/>
      </c>
    </row>
    <row r="261" spans="1:10" ht="16.5">
      <c r="A261" s="66" t="str">
        <f t="shared" si="15"/>
        <v/>
      </c>
      <c r="B261" s="73"/>
      <c r="C261" s="73"/>
      <c r="D261" s="74"/>
      <c r="E261" s="65">
        <f t="shared" si="16"/>
        <v>0</v>
      </c>
      <c r="F261" s="73"/>
      <c r="G261" s="69" t="str">
        <f t="shared" si="17"/>
        <v/>
      </c>
      <c r="H261" s="75"/>
      <c r="I261" s="71" t="str">
        <f>IF(J261="Summe",SUM($I$7:I260),IF(F261="PKW",IF(D261&gt;4,G261*E261,""),IF(F261="ÖPNV",IF(D261&lt;5,"",IF(E261&gt;19,H261,E261*G261)),IF(F261="Fahrrad",IF(D261&gt;4,G261*E261,""),IF(F261="Roller/Motorrad",IF(D261&gt;4,G261*E261,""),IF(F261="Mofa/Moped",IF(D261&gt;4,G261*E261,""),IF(F261="Fahrdienst/Taxi",H261,"")))))))</f>
        <v/>
      </c>
      <c r="J261" s="121" t="str">
        <f t="shared" si="18"/>
        <v/>
      </c>
    </row>
    <row r="262" spans="1:10" ht="16.5">
      <c r="A262" s="66" t="str">
        <f t="shared" si="15"/>
        <v/>
      </c>
      <c r="B262" s="73"/>
      <c r="C262" s="73"/>
      <c r="D262" s="74"/>
      <c r="E262" s="65">
        <f t="shared" si="16"/>
        <v>0</v>
      </c>
      <c r="F262" s="73"/>
      <c r="G262" s="69" t="str">
        <f t="shared" si="17"/>
        <v/>
      </c>
      <c r="H262" s="75"/>
      <c r="I262" s="71" t="str">
        <f>IF(J262="Summe",SUM($I$7:I261),IF(F262="PKW",IF(D262&gt;4,G262*E262,""),IF(F262="ÖPNV",IF(D262&lt;5,"",IF(E262&gt;19,H262,E262*G262)),IF(F262="Fahrrad",IF(D262&gt;4,G262*E262,""),IF(F262="Roller/Motorrad",IF(D262&gt;4,G262*E262,""),IF(F262="Mofa/Moped",IF(D262&gt;4,G262*E262,""),IF(F262="Fahrdienst/Taxi",H262,"")))))))</f>
        <v/>
      </c>
      <c r="J262" s="121" t="str">
        <f t="shared" si="18"/>
        <v/>
      </c>
    </row>
    <row r="263" spans="1:10" ht="16.5">
      <c r="A263" s="66" t="str">
        <f t="shared" si="15"/>
        <v/>
      </c>
      <c r="B263" s="73"/>
      <c r="C263" s="73"/>
      <c r="D263" s="74"/>
      <c r="E263" s="65">
        <f t="shared" si="16"/>
        <v>0</v>
      </c>
      <c r="F263" s="73"/>
      <c r="G263" s="69" t="str">
        <f t="shared" si="17"/>
        <v/>
      </c>
      <c r="H263" s="75"/>
      <c r="I263" s="71" t="str">
        <f>IF(J263="Summe",SUM($I$7:I262),IF(F263="PKW",IF(D263&gt;4,G263*E263,""),IF(F263="ÖPNV",IF(D263&lt;5,"",IF(E263&gt;19,H263,E263*G263)),IF(F263="Fahrrad",IF(D263&gt;4,G263*E263,""),IF(F263="Roller/Motorrad",IF(D263&gt;4,G263*E263,""),IF(F263="Mofa/Moped",IF(D263&gt;4,G263*E263,""),IF(F263="Fahrdienst/Taxi",H263,"")))))))</f>
        <v/>
      </c>
      <c r="J263" s="121" t="str">
        <f t="shared" si="18"/>
        <v/>
      </c>
    </row>
    <row r="264" spans="1:10" ht="16.5">
      <c r="A264" s="66" t="str">
        <f t="shared" ref="A264:A301" si="19">IF(J264="Summe","GESAMTSUMME","")</f>
        <v/>
      </c>
      <c r="B264" s="73"/>
      <c r="C264" s="73"/>
      <c r="D264" s="74"/>
      <c r="E264" s="65">
        <f t="shared" ref="E264:E301" si="20">D264*2</f>
        <v>0</v>
      </c>
      <c r="F264" s="73"/>
      <c r="G264" s="69" t="str">
        <f t="shared" si="17"/>
        <v/>
      </c>
      <c r="H264" s="75"/>
      <c r="I264" s="71" t="str">
        <f>IF(J264="Summe",SUM($I$7:I263),IF(F264="PKW",IF(D264&gt;4,G264*E264,""),IF(F264="ÖPNV",IF(D264&lt;5,"",IF(E264&gt;19,H264,E264*G264)),IF(F264="Fahrrad",IF(D264&gt;4,G264*E264,""),IF(F264="Roller/Motorrad",IF(D264&gt;4,G264*E264,""),IF(F264="Mofa/Moped",IF(D264&gt;4,G264*E264,""),IF(F264="Fahrdienst/Taxi",H264,"")))))))</f>
        <v/>
      </c>
      <c r="J264" s="121" t="str">
        <f t="shared" si="18"/>
        <v/>
      </c>
    </row>
    <row r="265" spans="1:10" ht="16.5">
      <c r="A265" s="66" t="str">
        <f t="shared" si="19"/>
        <v/>
      </c>
      <c r="B265" s="73"/>
      <c r="C265" s="73"/>
      <c r="D265" s="74"/>
      <c r="E265" s="65">
        <f t="shared" si="20"/>
        <v>0</v>
      </c>
      <c r="F265" s="73"/>
      <c r="G265" s="69" t="str">
        <f t="shared" si="17"/>
        <v/>
      </c>
      <c r="H265" s="75"/>
      <c r="I265" s="71" t="str">
        <f>IF(J265="Summe",SUM($I$7:I264),IF(F265="PKW",IF(D265&gt;4,G265*E265,""),IF(F265="ÖPNV",IF(D265&lt;5,"",IF(E265&gt;19,H265,E265*G265)),IF(F265="Fahrrad",IF(D265&gt;4,G265*E265,""),IF(F265="Roller/Motorrad",IF(D265&gt;4,G265*E265,""),IF(F265="Mofa/Moped",IF(D265&gt;4,G265*E265,""),IF(F265="Fahrdienst/Taxi",H265,"")))))))</f>
        <v/>
      </c>
      <c r="J265" s="121" t="str">
        <f t="shared" si="18"/>
        <v/>
      </c>
    </row>
    <row r="266" spans="1:10" ht="16.5">
      <c r="A266" s="66" t="str">
        <f t="shared" si="19"/>
        <v/>
      </c>
      <c r="B266" s="73"/>
      <c r="C266" s="73"/>
      <c r="D266" s="74"/>
      <c r="E266" s="65">
        <f t="shared" si="20"/>
        <v>0</v>
      </c>
      <c r="F266" s="73"/>
      <c r="G266" s="69" t="str">
        <f t="shared" ref="G266:G301" si="21">IF(AND(J266="Ausnahme",F266="ÖPNV"),H266/E266,"")</f>
        <v/>
      </c>
      <c r="H266" s="75"/>
      <c r="I266" s="71" t="str">
        <f>IF(J266="Summe",SUM($I$7:I265),IF(F266="PKW",IF(D266&gt;4,G266*E266,""),IF(F266="ÖPNV",IF(D266&lt;5,"",IF(E266&gt;19,H266,E266*G266)),IF(F266="Fahrrad",IF(D266&gt;4,G266*E266,""),IF(F266="Roller/Motorrad",IF(D266&gt;4,G266*E266,""),IF(F266="Mofa/Moped",IF(D266&gt;4,G266*E266,""),IF(F266="Fahrdienst/Taxi",H266,"")))))))</f>
        <v/>
      </c>
      <c r="J266" s="121" t="str">
        <f t="shared" si="18"/>
        <v/>
      </c>
    </row>
    <row r="267" spans="1:10" ht="16.5">
      <c r="A267" s="66" t="str">
        <f t="shared" si="19"/>
        <v/>
      </c>
      <c r="B267" s="73"/>
      <c r="C267" s="73"/>
      <c r="D267" s="74"/>
      <c r="E267" s="65">
        <f t="shared" si="20"/>
        <v>0</v>
      </c>
      <c r="F267" s="73"/>
      <c r="G267" s="69" t="str">
        <f t="shared" si="21"/>
        <v/>
      </c>
      <c r="H267" s="75"/>
      <c r="I267" s="71" t="str">
        <f>IF(J267="Summe",SUM($I$7:I266),IF(F267="PKW",IF(D267&gt;4,G267*E267,""),IF(F267="ÖPNV",IF(D267&lt;5,"",IF(E267&gt;19,H267,E267*G267)),IF(F267="Fahrrad",IF(D267&gt;4,G267*E267,""),IF(F267="Roller/Motorrad",IF(D267&gt;4,G267*E267,""),IF(F267="Mofa/Moped",IF(D267&gt;4,G267*E267,""),IF(F267="Fahrdienst/Taxi",H267,"")))))))</f>
        <v/>
      </c>
      <c r="J267" s="121" t="str">
        <f t="shared" si="18"/>
        <v/>
      </c>
    </row>
    <row r="268" spans="1:10" ht="16.5">
      <c r="A268" s="66" t="str">
        <f t="shared" si="19"/>
        <v/>
      </c>
      <c r="B268" s="73"/>
      <c r="C268" s="73"/>
      <c r="D268" s="74"/>
      <c r="E268" s="65">
        <f t="shared" si="20"/>
        <v>0</v>
      </c>
      <c r="F268" s="73"/>
      <c r="G268" s="69" t="str">
        <f t="shared" si="21"/>
        <v/>
      </c>
      <c r="H268" s="75"/>
      <c r="I268" s="71" t="str">
        <f>IF(J268="Summe",SUM($I$7:I267),IF(F268="PKW",IF(D268&gt;4,G268*E268,""),IF(F268="ÖPNV",IF(D268&lt;5,"",IF(E268&gt;19,H268,E268*G268)),IF(F268="Fahrrad",IF(D268&gt;4,G268*E268,""),IF(F268="Roller/Motorrad",IF(D268&gt;4,G268*E268,""),IF(F268="Mofa/Moped",IF(D268&gt;4,G268*E268,""),IF(F268="Fahrdienst/Taxi",H268,"")))))))</f>
        <v/>
      </c>
      <c r="J268" s="121" t="str">
        <f t="shared" si="18"/>
        <v/>
      </c>
    </row>
    <row r="269" spans="1:10" ht="16.5">
      <c r="A269" s="66" t="str">
        <f t="shared" si="19"/>
        <v/>
      </c>
      <c r="B269" s="73"/>
      <c r="C269" s="73"/>
      <c r="D269" s="74"/>
      <c r="E269" s="65">
        <f t="shared" si="20"/>
        <v>0</v>
      </c>
      <c r="F269" s="73"/>
      <c r="G269" s="69" t="str">
        <f t="shared" si="21"/>
        <v/>
      </c>
      <c r="H269" s="75"/>
      <c r="I269" s="71" t="str">
        <f>IF(J269="Summe",SUM($I$7:I268),IF(F269="PKW",IF(D269&gt;4,G269*E269,""),IF(F269="ÖPNV",IF(D269&lt;5,"",IF(E269&gt;19,H269,E269*G269)),IF(F269="Fahrrad",IF(D269&gt;4,G269*E269,""),IF(F269="Roller/Motorrad",IF(D269&gt;4,G269*E269,""),IF(F269="Mofa/Moped",IF(D269&gt;4,G269*E269,""),IF(F269="Fahrdienst/Taxi",H269,"")))))))</f>
        <v/>
      </c>
      <c r="J269" s="121" t="str">
        <f t="shared" si="18"/>
        <v/>
      </c>
    </row>
    <row r="270" spans="1:10" ht="16.5">
      <c r="A270" s="66" t="str">
        <f t="shared" si="19"/>
        <v/>
      </c>
      <c r="B270" s="73"/>
      <c r="C270" s="73"/>
      <c r="D270" s="74"/>
      <c r="E270" s="65">
        <f t="shared" si="20"/>
        <v>0</v>
      </c>
      <c r="F270" s="73"/>
      <c r="G270" s="69" t="str">
        <f t="shared" si="21"/>
        <v/>
      </c>
      <c r="H270" s="75"/>
      <c r="I270" s="71" t="str">
        <f>IF(J270="Summe",SUM($I$7:I269),IF(F270="PKW",IF(D270&gt;4,G270*E270,""),IF(F270="ÖPNV",IF(D270&lt;5,"",IF(E270&gt;19,H270,E270*G270)),IF(F270="Fahrrad",IF(D270&gt;4,G270*E270,""),IF(F270="Roller/Motorrad",IF(D270&gt;4,G270*E270,""),IF(F270="Mofa/Moped",IF(D270&gt;4,G270*E270,""),IF(F270="Fahrdienst/Taxi",H270,"")))))))</f>
        <v/>
      </c>
      <c r="J270" s="121" t="str">
        <f t="shared" si="18"/>
        <v/>
      </c>
    </row>
    <row r="271" spans="1:10" ht="16.5">
      <c r="A271" s="66" t="str">
        <f t="shared" si="19"/>
        <v/>
      </c>
      <c r="B271" s="73"/>
      <c r="C271" s="73"/>
      <c r="D271" s="74"/>
      <c r="E271" s="65">
        <f t="shared" si="20"/>
        <v>0</v>
      </c>
      <c r="F271" s="73"/>
      <c r="G271" s="69" t="str">
        <f t="shared" si="21"/>
        <v/>
      </c>
      <c r="H271" s="75"/>
      <c r="I271" s="71" t="str">
        <f>IF(J271="Summe",SUM($I$7:I270),IF(F271="PKW",IF(D271&gt;4,G271*E271,""),IF(F271="ÖPNV",IF(D271&lt;5,"",IF(E271&gt;19,H271,E271*G271)),IF(F271="Fahrrad",IF(D271&gt;4,G271*E271,""),IF(F271="Roller/Motorrad",IF(D271&gt;4,G271*E271,""),IF(F271="Mofa/Moped",IF(D271&gt;4,G271*E271,""),IF(F271="Fahrdienst/Taxi",H271,"")))))))</f>
        <v/>
      </c>
      <c r="J271" s="121" t="str">
        <f t="shared" ref="J271:J301" si="22">IF(F271="Fahrdienst/Taxi","Abrechnung beigefügt","")</f>
        <v/>
      </c>
    </row>
    <row r="272" spans="1:10" ht="16.5">
      <c r="A272" s="66" t="str">
        <f t="shared" si="19"/>
        <v/>
      </c>
      <c r="B272" s="73"/>
      <c r="C272" s="73"/>
      <c r="D272" s="74"/>
      <c r="E272" s="65">
        <f t="shared" si="20"/>
        <v>0</v>
      </c>
      <c r="F272" s="73"/>
      <c r="G272" s="69" t="str">
        <f t="shared" si="21"/>
        <v/>
      </c>
      <c r="H272" s="75"/>
      <c r="I272" s="71" t="str">
        <f>IF(J272="Summe",SUM($I$7:I271),IF(F272="PKW",IF(D272&gt;4,G272*E272,""),IF(F272="ÖPNV",IF(D272&lt;5,"",IF(E272&gt;19,H272,E272*G272)),IF(F272="Fahrrad",IF(D272&gt;4,G272*E272,""),IF(F272="Roller/Motorrad",IF(D272&gt;4,G272*E272,""),IF(F272="Mofa/Moped",IF(D272&gt;4,G272*E272,""),IF(F272="Fahrdienst/Taxi",H272,"")))))))</f>
        <v/>
      </c>
      <c r="J272" s="121" t="str">
        <f t="shared" si="22"/>
        <v/>
      </c>
    </row>
    <row r="273" spans="1:10" ht="16.5">
      <c r="A273" s="66" t="str">
        <f t="shared" si="19"/>
        <v/>
      </c>
      <c r="B273" s="73"/>
      <c r="C273" s="73"/>
      <c r="D273" s="74"/>
      <c r="E273" s="65">
        <f t="shared" si="20"/>
        <v>0</v>
      </c>
      <c r="F273" s="73"/>
      <c r="G273" s="69" t="str">
        <f t="shared" si="21"/>
        <v/>
      </c>
      <c r="H273" s="75"/>
      <c r="I273" s="71" t="str">
        <f>IF(J273="Summe",SUM($I$7:I272),IF(F273="PKW",IF(D273&gt;4,G273*E273,""),IF(F273="ÖPNV",IF(D273&lt;5,"",IF(E273&gt;19,H273,E273*G273)),IF(F273="Fahrrad",IF(D273&gt;4,G273*E273,""),IF(F273="Roller/Motorrad",IF(D273&gt;4,G273*E273,""),IF(F273="Mofa/Moped",IF(D273&gt;4,G273*E273,""),IF(F273="Fahrdienst/Taxi",H273,"")))))))</f>
        <v/>
      </c>
      <c r="J273" s="121" t="str">
        <f t="shared" si="22"/>
        <v/>
      </c>
    </row>
    <row r="274" spans="1:10" ht="16.5">
      <c r="A274" s="66" t="str">
        <f t="shared" si="19"/>
        <v/>
      </c>
      <c r="B274" s="73"/>
      <c r="C274" s="73"/>
      <c r="D274" s="74"/>
      <c r="E274" s="65">
        <f t="shared" si="20"/>
        <v>0</v>
      </c>
      <c r="F274" s="73"/>
      <c r="G274" s="69" t="str">
        <f t="shared" si="21"/>
        <v/>
      </c>
      <c r="H274" s="75"/>
      <c r="I274" s="71" t="str">
        <f>IF(J274="Summe",SUM($I$7:I273),IF(F274="PKW",IF(D274&gt;4,G274*E274,""),IF(F274="ÖPNV",IF(D274&lt;5,"",IF(E274&gt;19,H274,E274*G274)),IF(F274="Fahrrad",IF(D274&gt;4,G274*E274,""),IF(F274="Roller/Motorrad",IF(D274&gt;4,G274*E274,""),IF(F274="Mofa/Moped",IF(D274&gt;4,G274*E274,""),IF(F274="Fahrdienst/Taxi",H274,"")))))))</f>
        <v/>
      </c>
      <c r="J274" s="121" t="str">
        <f t="shared" si="22"/>
        <v/>
      </c>
    </row>
    <row r="275" spans="1:10" ht="16.5">
      <c r="A275" s="66" t="str">
        <f t="shared" si="19"/>
        <v/>
      </c>
      <c r="B275" s="73"/>
      <c r="C275" s="73"/>
      <c r="D275" s="74"/>
      <c r="E275" s="65">
        <f t="shared" si="20"/>
        <v>0</v>
      </c>
      <c r="F275" s="73"/>
      <c r="G275" s="69" t="str">
        <f t="shared" si="21"/>
        <v/>
      </c>
      <c r="H275" s="75"/>
      <c r="I275" s="71" t="str">
        <f>IF(J275="Summe",SUM($I$7:I274),IF(F275="PKW",IF(D275&gt;4,G275*E275,""),IF(F275="ÖPNV",IF(D275&lt;5,"",IF(E275&gt;19,H275,E275*G275)),IF(F275="Fahrrad",IF(D275&gt;4,G275*E275,""),IF(F275="Roller/Motorrad",IF(D275&gt;4,G275*E275,""),IF(F275="Mofa/Moped",IF(D275&gt;4,G275*E275,""),IF(F275="Fahrdienst/Taxi",H275,"")))))))</f>
        <v/>
      </c>
      <c r="J275" s="121" t="str">
        <f t="shared" si="22"/>
        <v/>
      </c>
    </row>
    <row r="276" spans="1:10" ht="16.5">
      <c r="A276" s="66" t="str">
        <f t="shared" si="19"/>
        <v/>
      </c>
      <c r="B276" s="73"/>
      <c r="C276" s="73"/>
      <c r="D276" s="74"/>
      <c r="E276" s="65">
        <f t="shared" si="20"/>
        <v>0</v>
      </c>
      <c r="F276" s="73"/>
      <c r="G276" s="69" t="str">
        <f t="shared" si="21"/>
        <v/>
      </c>
      <c r="H276" s="75"/>
      <c r="I276" s="71" t="str">
        <f>IF(J276="Summe",SUM($I$7:I275),IF(F276="PKW",IF(D276&gt;4,G276*E276,""),IF(F276="ÖPNV",IF(D276&lt;5,"",IF(E276&gt;19,H276,E276*G276)),IF(F276="Fahrrad",IF(D276&gt;4,G276*E276,""),IF(F276="Roller/Motorrad",IF(D276&gt;4,G276*E276,""),IF(F276="Mofa/Moped",IF(D276&gt;4,G276*E276,""),IF(F276="Fahrdienst/Taxi",H276,"")))))))</f>
        <v/>
      </c>
      <c r="J276" s="121" t="str">
        <f t="shared" si="22"/>
        <v/>
      </c>
    </row>
    <row r="277" spans="1:10" ht="16.5">
      <c r="A277" s="66" t="str">
        <f t="shared" si="19"/>
        <v/>
      </c>
      <c r="B277" s="73"/>
      <c r="C277" s="73"/>
      <c r="D277" s="74"/>
      <c r="E277" s="65">
        <f t="shared" si="20"/>
        <v>0</v>
      </c>
      <c r="F277" s="73"/>
      <c r="G277" s="69" t="str">
        <f t="shared" si="21"/>
        <v/>
      </c>
      <c r="H277" s="75"/>
      <c r="I277" s="71" t="str">
        <f>IF(J277="Summe",SUM($I$7:I276),IF(F277="PKW",IF(D277&gt;4,G277*E277,""),IF(F277="ÖPNV",IF(D277&lt;5,"",IF(E277&gt;19,H277,E277*G277)),IF(F277="Fahrrad",IF(D277&gt;4,G277*E277,""),IF(F277="Roller/Motorrad",IF(D277&gt;4,G277*E277,""),IF(F277="Mofa/Moped",IF(D277&gt;4,G277*E277,""),IF(F277="Fahrdienst/Taxi",H277,"")))))))</f>
        <v/>
      </c>
      <c r="J277" s="121" t="str">
        <f t="shared" si="22"/>
        <v/>
      </c>
    </row>
    <row r="278" spans="1:10" ht="16.5">
      <c r="A278" s="66" t="str">
        <f t="shared" si="19"/>
        <v/>
      </c>
      <c r="B278" s="73"/>
      <c r="C278" s="73"/>
      <c r="D278" s="74"/>
      <c r="E278" s="65">
        <f t="shared" si="20"/>
        <v>0</v>
      </c>
      <c r="F278" s="73"/>
      <c r="G278" s="69" t="str">
        <f t="shared" si="21"/>
        <v/>
      </c>
      <c r="H278" s="75"/>
      <c r="I278" s="71" t="str">
        <f>IF(J278="Summe",SUM($I$7:I277),IF(F278="PKW",IF(D278&gt;4,G278*E278,""),IF(F278="ÖPNV",IF(D278&lt;5,"",IF(E278&gt;19,H278,E278*G278)),IF(F278="Fahrrad",IF(D278&gt;4,G278*E278,""),IF(F278="Roller/Motorrad",IF(D278&gt;4,G278*E278,""),IF(F278="Mofa/Moped",IF(D278&gt;4,G278*E278,""),IF(F278="Fahrdienst/Taxi",H278,"")))))))</f>
        <v/>
      </c>
      <c r="J278" s="121" t="str">
        <f t="shared" si="22"/>
        <v/>
      </c>
    </row>
    <row r="279" spans="1:10" ht="16.5">
      <c r="A279" s="66" t="str">
        <f t="shared" si="19"/>
        <v/>
      </c>
      <c r="B279" s="73"/>
      <c r="C279" s="73"/>
      <c r="D279" s="74"/>
      <c r="E279" s="65">
        <f t="shared" si="20"/>
        <v>0</v>
      </c>
      <c r="F279" s="73"/>
      <c r="G279" s="69" t="str">
        <f t="shared" si="21"/>
        <v/>
      </c>
      <c r="H279" s="75"/>
      <c r="I279" s="71" t="str">
        <f>IF(J279="Summe",SUM($I$7:I278),IF(F279="PKW",IF(D279&gt;4,G279*E279,""),IF(F279="ÖPNV",IF(D279&lt;5,"",IF(E279&gt;19,H279,E279*G279)),IF(F279="Fahrrad",IF(D279&gt;4,G279*E279,""),IF(F279="Roller/Motorrad",IF(D279&gt;4,G279*E279,""),IF(F279="Mofa/Moped",IF(D279&gt;4,G279*E279,""),IF(F279="Fahrdienst/Taxi",H279,"")))))))</f>
        <v/>
      </c>
      <c r="J279" s="121" t="str">
        <f t="shared" si="22"/>
        <v/>
      </c>
    </row>
    <row r="280" spans="1:10" ht="16.5">
      <c r="A280" s="66" t="str">
        <f t="shared" si="19"/>
        <v/>
      </c>
      <c r="B280" s="73"/>
      <c r="C280" s="73"/>
      <c r="D280" s="74"/>
      <c r="E280" s="65">
        <f t="shared" si="20"/>
        <v>0</v>
      </c>
      <c r="F280" s="73"/>
      <c r="G280" s="69" t="str">
        <f t="shared" si="21"/>
        <v/>
      </c>
      <c r="H280" s="75"/>
      <c r="I280" s="71" t="str">
        <f>IF(J280="Summe",SUM($I$7:I279),IF(F280="PKW",IF(D280&gt;4,G280*E280,""),IF(F280="ÖPNV",IF(D280&lt;5,"",IF(E280&gt;19,H280,E280*G280)),IF(F280="Fahrrad",IF(D280&gt;4,G280*E280,""),IF(F280="Roller/Motorrad",IF(D280&gt;4,G280*E280,""),IF(F280="Mofa/Moped",IF(D280&gt;4,G280*E280,""),IF(F280="Fahrdienst/Taxi",H280,"")))))))</f>
        <v/>
      </c>
      <c r="J280" s="121" t="str">
        <f t="shared" si="22"/>
        <v/>
      </c>
    </row>
    <row r="281" spans="1:10" ht="16.5">
      <c r="A281" s="66" t="str">
        <f t="shared" si="19"/>
        <v/>
      </c>
      <c r="B281" s="73"/>
      <c r="C281" s="73"/>
      <c r="D281" s="74"/>
      <c r="E281" s="65">
        <f t="shared" si="20"/>
        <v>0</v>
      </c>
      <c r="F281" s="73"/>
      <c r="G281" s="69" t="str">
        <f t="shared" si="21"/>
        <v/>
      </c>
      <c r="H281" s="75"/>
      <c r="I281" s="71" t="str">
        <f>IF(J281="Summe",SUM($I$7:I280),IF(F281="PKW",IF(D281&gt;4,G281*E281,""),IF(F281="ÖPNV",IF(D281&lt;5,"",IF(E281&gt;19,H281,E281*G281)),IF(F281="Fahrrad",IF(D281&gt;4,G281*E281,""),IF(F281="Roller/Motorrad",IF(D281&gt;4,G281*E281,""),IF(F281="Mofa/Moped",IF(D281&gt;4,G281*E281,""),IF(F281="Fahrdienst/Taxi",H281,"")))))))</f>
        <v/>
      </c>
      <c r="J281" s="121" t="str">
        <f t="shared" si="22"/>
        <v/>
      </c>
    </row>
    <row r="282" spans="1:10" ht="16.5">
      <c r="A282" s="66" t="str">
        <f t="shared" si="19"/>
        <v/>
      </c>
      <c r="B282" s="73"/>
      <c r="C282" s="73"/>
      <c r="D282" s="74"/>
      <c r="E282" s="65">
        <f t="shared" si="20"/>
        <v>0</v>
      </c>
      <c r="F282" s="73"/>
      <c r="G282" s="69" t="str">
        <f t="shared" si="21"/>
        <v/>
      </c>
      <c r="H282" s="75"/>
      <c r="I282" s="71" t="str">
        <f>IF(J282="Summe",SUM($I$7:I281),IF(F282="PKW",IF(D282&gt;4,G282*E282,""),IF(F282="ÖPNV",IF(D282&lt;5,"",IF(E282&gt;19,H282,E282*G282)),IF(F282="Fahrrad",IF(D282&gt;4,G282*E282,""),IF(F282="Roller/Motorrad",IF(D282&gt;4,G282*E282,""),IF(F282="Mofa/Moped",IF(D282&gt;4,G282*E282,""),IF(F282="Fahrdienst/Taxi",H282,"")))))))</f>
        <v/>
      </c>
      <c r="J282" s="121" t="str">
        <f t="shared" si="22"/>
        <v/>
      </c>
    </row>
    <row r="283" spans="1:10" ht="16.5">
      <c r="A283" s="66" t="str">
        <f t="shared" si="19"/>
        <v/>
      </c>
      <c r="B283" s="73"/>
      <c r="C283" s="73"/>
      <c r="D283" s="74"/>
      <c r="E283" s="65">
        <f t="shared" si="20"/>
        <v>0</v>
      </c>
      <c r="F283" s="73"/>
      <c r="G283" s="69" t="str">
        <f t="shared" si="21"/>
        <v/>
      </c>
      <c r="H283" s="75"/>
      <c r="I283" s="71" t="str">
        <f>IF(J283="Summe",SUM($I$7:I282),IF(F283="PKW",IF(D283&gt;4,G283*E283,""),IF(F283="ÖPNV",IF(D283&lt;5,"",IF(E283&gt;19,H283,E283*G283)),IF(F283="Fahrrad",IF(D283&gt;4,G283*E283,""),IF(F283="Roller/Motorrad",IF(D283&gt;4,G283*E283,""),IF(F283="Mofa/Moped",IF(D283&gt;4,G283*E283,""),IF(F283="Fahrdienst/Taxi",H283,"")))))))</f>
        <v/>
      </c>
      <c r="J283" s="121" t="str">
        <f t="shared" si="22"/>
        <v/>
      </c>
    </row>
    <row r="284" spans="1:10" ht="16.5">
      <c r="A284" s="66" t="str">
        <f t="shared" si="19"/>
        <v/>
      </c>
      <c r="B284" s="73"/>
      <c r="C284" s="73"/>
      <c r="D284" s="74"/>
      <c r="E284" s="65">
        <f t="shared" si="20"/>
        <v>0</v>
      </c>
      <c r="F284" s="73"/>
      <c r="G284" s="69" t="str">
        <f t="shared" si="21"/>
        <v/>
      </c>
      <c r="H284" s="75"/>
      <c r="I284" s="71" t="str">
        <f>IF(J284="Summe",SUM($I$7:I283),IF(F284="PKW",IF(D284&gt;4,G284*E284,""),IF(F284="ÖPNV",IF(D284&lt;5,"",IF(E284&gt;19,H284,E284*G284)),IF(F284="Fahrrad",IF(D284&gt;4,G284*E284,""),IF(F284="Roller/Motorrad",IF(D284&gt;4,G284*E284,""),IF(F284="Mofa/Moped",IF(D284&gt;4,G284*E284,""),IF(F284="Fahrdienst/Taxi",H284,"")))))))</f>
        <v/>
      </c>
      <c r="J284" s="121" t="str">
        <f t="shared" si="22"/>
        <v/>
      </c>
    </row>
    <row r="285" spans="1:10" ht="16.5">
      <c r="A285" s="66" t="str">
        <f t="shared" si="19"/>
        <v/>
      </c>
      <c r="B285" s="73"/>
      <c r="C285" s="73"/>
      <c r="D285" s="74"/>
      <c r="E285" s="65">
        <f t="shared" si="20"/>
        <v>0</v>
      </c>
      <c r="F285" s="73"/>
      <c r="G285" s="69" t="str">
        <f t="shared" si="21"/>
        <v/>
      </c>
      <c r="H285" s="75"/>
      <c r="I285" s="71" t="str">
        <f>IF(J285="Summe",SUM($I$7:I284),IF(F285="PKW",IF(D285&gt;4,G285*E285,""),IF(F285="ÖPNV",IF(D285&lt;5,"",IF(E285&gt;19,H285,E285*G285)),IF(F285="Fahrrad",IF(D285&gt;4,G285*E285,""),IF(F285="Roller/Motorrad",IF(D285&gt;4,G285*E285,""),IF(F285="Mofa/Moped",IF(D285&gt;4,G285*E285,""),IF(F285="Fahrdienst/Taxi",H285,"")))))))</f>
        <v/>
      </c>
      <c r="J285" s="121" t="str">
        <f t="shared" si="22"/>
        <v/>
      </c>
    </row>
    <row r="286" spans="1:10" ht="16.5">
      <c r="A286" s="66" t="str">
        <f t="shared" si="19"/>
        <v/>
      </c>
      <c r="B286" s="73"/>
      <c r="C286" s="73"/>
      <c r="D286" s="74"/>
      <c r="E286" s="65">
        <f t="shared" si="20"/>
        <v>0</v>
      </c>
      <c r="F286" s="73"/>
      <c r="G286" s="69" t="str">
        <f t="shared" si="21"/>
        <v/>
      </c>
      <c r="H286" s="75"/>
      <c r="I286" s="71" t="str">
        <f>IF(J286="Summe",SUM($I$7:I285),IF(F286="PKW",IF(D286&gt;4,G286*E286,""),IF(F286="ÖPNV",IF(D286&lt;5,"",IF(E286&gt;19,H286,E286*G286)),IF(F286="Fahrrad",IF(D286&gt;4,G286*E286,""),IF(F286="Roller/Motorrad",IF(D286&gt;4,G286*E286,""),IF(F286="Mofa/Moped",IF(D286&gt;4,G286*E286,""),IF(F286="Fahrdienst/Taxi",H286,"")))))))</f>
        <v/>
      </c>
      <c r="J286" s="121" t="str">
        <f t="shared" si="22"/>
        <v/>
      </c>
    </row>
    <row r="287" spans="1:10" ht="16.5">
      <c r="A287" s="66" t="str">
        <f t="shared" si="19"/>
        <v/>
      </c>
      <c r="B287" s="73"/>
      <c r="C287" s="73"/>
      <c r="D287" s="74"/>
      <c r="E287" s="65">
        <f t="shared" si="20"/>
        <v>0</v>
      </c>
      <c r="F287" s="73"/>
      <c r="G287" s="69" t="str">
        <f t="shared" si="21"/>
        <v/>
      </c>
      <c r="H287" s="75"/>
      <c r="I287" s="71" t="str">
        <f>IF(J287="Summe",SUM($I$7:I286),IF(F287="PKW",IF(D287&gt;4,G287*E287,""),IF(F287="ÖPNV",IF(D287&lt;5,"",IF(E287&gt;19,H287,E287*G287)),IF(F287="Fahrrad",IF(D287&gt;4,G287*E287,""),IF(F287="Roller/Motorrad",IF(D287&gt;4,G287*E287,""),IF(F287="Mofa/Moped",IF(D287&gt;4,G287*E287,""),IF(F287="Fahrdienst/Taxi",H287,"")))))))</f>
        <v/>
      </c>
      <c r="J287" s="121" t="str">
        <f t="shared" si="22"/>
        <v/>
      </c>
    </row>
    <row r="288" spans="1:10" ht="16.5">
      <c r="A288" s="66" t="str">
        <f t="shared" si="19"/>
        <v/>
      </c>
      <c r="B288" s="73"/>
      <c r="C288" s="73"/>
      <c r="D288" s="74"/>
      <c r="E288" s="65">
        <f t="shared" si="20"/>
        <v>0</v>
      </c>
      <c r="F288" s="73"/>
      <c r="G288" s="69" t="str">
        <f t="shared" si="21"/>
        <v/>
      </c>
      <c r="H288" s="75"/>
      <c r="I288" s="71" t="str">
        <f>IF(J288="Summe",SUM($I$7:I287),IF(F288="PKW",IF(D288&gt;4,G288*E288,""),IF(F288="ÖPNV",IF(D288&lt;5,"",IF(E288&gt;19,H288,E288*G288)),IF(F288="Fahrrad",IF(D288&gt;4,G288*E288,""),IF(F288="Roller/Motorrad",IF(D288&gt;4,G288*E288,""),IF(F288="Mofa/Moped",IF(D288&gt;4,G288*E288,""),IF(F288="Fahrdienst/Taxi",H288,"")))))))</f>
        <v/>
      </c>
      <c r="J288" s="121" t="str">
        <f t="shared" si="22"/>
        <v/>
      </c>
    </row>
    <row r="289" spans="1:10" ht="16.5">
      <c r="A289" s="66" t="str">
        <f t="shared" si="19"/>
        <v/>
      </c>
      <c r="B289" s="73"/>
      <c r="C289" s="73"/>
      <c r="D289" s="74"/>
      <c r="E289" s="65">
        <f t="shared" si="20"/>
        <v>0</v>
      </c>
      <c r="F289" s="73"/>
      <c r="G289" s="69" t="str">
        <f t="shared" si="21"/>
        <v/>
      </c>
      <c r="H289" s="75"/>
      <c r="I289" s="71" t="str">
        <f>IF(J289="Summe",SUM($I$7:I288),IF(F289="PKW",IF(D289&gt;4,G289*E289,""),IF(F289="ÖPNV",IF(D289&lt;5,"",IF(E289&gt;19,H289,E289*G289)),IF(F289="Fahrrad",IF(D289&gt;4,G289*E289,""),IF(F289="Roller/Motorrad",IF(D289&gt;4,G289*E289,""),IF(F289="Mofa/Moped",IF(D289&gt;4,G289*E289,""),IF(F289="Fahrdienst/Taxi",H289,"")))))))</f>
        <v/>
      </c>
      <c r="J289" s="121" t="str">
        <f t="shared" si="22"/>
        <v/>
      </c>
    </row>
    <row r="290" spans="1:10" ht="16.5">
      <c r="A290" s="66" t="str">
        <f t="shared" si="19"/>
        <v/>
      </c>
      <c r="B290" s="73"/>
      <c r="C290" s="73"/>
      <c r="D290" s="74"/>
      <c r="E290" s="65">
        <f t="shared" si="20"/>
        <v>0</v>
      </c>
      <c r="F290" s="73"/>
      <c r="G290" s="69" t="str">
        <f t="shared" si="21"/>
        <v/>
      </c>
      <c r="H290" s="75"/>
      <c r="I290" s="71" t="str">
        <f>IF(J290="Summe",SUM($I$7:I289),IF(F290="PKW",IF(D290&gt;4,G290*E290,""),IF(F290="ÖPNV",IF(D290&lt;5,"",IF(E290&gt;19,H290,E290*G290)),IF(F290="Fahrrad",IF(D290&gt;4,G290*E290,""),IF(F290="Roller/Motorrad",IF(D290&gt;4,G290*E290,""),IF(F290="Mofa/Moped",IF(D290&gt;4,G290*E290,""),IF(F290="Fahrdienst/Taxi",H290,"")))))))</f>
        <v/>
      </c>
      <c r="J290" s="121" t="str">
        <f t="shared" si="22"/>
        <v/>
      </c>
    </row>
    <row r="291" spans="1:10" ht="16.5">
      <c r="A291" s="66" t="str">
        <f t="shared" si="19"/>
        <v/>
      </c>
      <c r="B291" s="73"/>
      <c r="C291" s="73"/>
      <c r="D291" s="74"/>
      <c r="E291" s="65">
        <f t="shared" si="20"/>
        <v>0</v>
      </c>
      <c r="F291" s="73"/>
      <c r="G291" s="69" t="str">
        <f t="shared" si="21"/>
        <v/>
      </c>
      <c r="H291" s="75"/>
      <c r="I291" s="71" t="str">
        <f>IF(J291="Summe",SUM($I$7:I290),IF(F291="PKW",IF(D291&gt;4,G291*E291,""),IF(F291="ÖPNV",IF(D291&lt;5,"",IF(E291&gt;19,H291,E291*G291)),IF(F291="Fahrrad",IF(D291&gt;4,G291*E291,""),IF(F291="Roller/Motorrad",IF(D291&gt;4,G291*E291,""),IF(F291="Mofa/Moped",IF(D291&gt;4,G291*E291,""),IF(F291="Fahrdienst/Taxi",H291,"")))))))</f>
        <v/>
      </c>
      <c r="J291" s="121" t="str">
        <f t="shared" si="22"/>
        <v/>
      </c>
    </row>
    <row r="292" spans="1:10" ht="16.5">
      <c r="A292" s="66" t="str">
        <f t="shared" si="19"/>
        <v/>
      </c>
      <c r="B292" s="73"/>
      <c r="C292" s="73"/>
      <c r="D292" s="74"/>
      <c r="E292" s="65">
        <f t="shared" si="20"/>
        <v>0</v>
      </c>
      <c r="F292" s="73"/>
      <c r="G292" s="69" t="str">
        <f t="shared" si="21"/>
        <v/>
      </c>
      <c r="H292" s="75"/>
      <c r="I292" s="71" t="str">
        <f>IF(J292="Summe",SUM($I$7:I291),IF(F292="PKW",IF(D292&gt;4,G292*E292,""),IF(F292="ÖPNV",IF(D292&lt;5,"",IF(E292&gt;19,H292,E292*G292)),IF(F292="Fahrrad",IF(D292&gt;4,G292*E292,""),IF(F292="Roller/Motorrad",IF(D292&gt;4,G292*E292,""),IF(F292="Mofa/Moped",IF(D292&gt;4,G292*E292,""),IF(F292="Fahrdienst/Taxi",H292,"")))))))</f>
        <v/>
      </c>
      <c r="J292" s="121" t="str">
        <f t="shared" si="22"/>
        <v/>
      </c>
    </row>
    <row r="293" spans="1:10" ht="16.5">
      <c r="A293" s="66" t="str">
        <f t="shared" si="19"/>
        <v/>
      </c>
      <c r="B293" s="73"/>
      <c r="C293" s="73"/>
      <c r="D293" s="74"/>
      <c r="E293" s="65">
        <f t="shared" si="20"/>
        <v>0</v>
      </c>
      <c r="F293" s="73"/>
      <c r="G293" s="69" t="str">
        <f t="shared" si="21"/>
        <v/>
      </c>
      <c r="H293" s="75"/>
      <c r="I293" s="71" t="str">
        <f>IF(J293="Summe",SUM($I$7:I292),IF(F293="PKW",IF(D293&gt;4,G293*E293,""),IF(F293="ÖPNV",IF(D293&lt;5,"",IF(E293&gt;19,H293,E293*G293)),IF(F293="Fahrrad",IF(D293&gt;4,G293*E293,""),IF(F293="Roller/Motorrad",IF(D293&gt;4,G293*E293,""),IF(F293="Mofa/Moped",IF(D293&gt;4,G293*E293,""),IF(F293="Fahrdienst/Taxi",H293,"")))))))</f>
        <v/>
      </c>
      <c r="J293" s="121" t="str">
        <f t="shared" si="22"/>
        <v/>
      </c>
    </row>
    <row r="294" spans="1:10" ht="16.5">
      <c r="A294" s="66" t="str">
        <f t="shared" si="19"/>
        <v/>
      </c>
      <c r="B294" s="73"/>
      <c r="C294" s="73"/>
      <c r="D294" s="74"/>
      <c r="E294" s="65">
        <f t="shared" si="20"/>
        <v>0</v>
      </c>
      <c r="F294" s="73"/>
      <c r="G294" s="69" t="str">
        <f t="shared" si="21"/>
        <v/>
      </c>
      <c r="H294" s="75"/>
      <c r="I294" s="71" t="str">
        <f>IF(J294="Summe",SUM($I$7:I293),IF(F294="PKW",IF(D294&gt;4,G294*E294,""),IF(F294="ÖPNV",IF(D294&lt;5,"",IF(E294&gt;19,H294,E294*G294)),IF(F294="Fahrrad",IF(D294&gt;4,G294*E294,""),IF(F294="Roller/Motorrad",IF(D294&gt;4,G294*E294,""),IF(F294="Mofa/Moped",IF(D294&gt;4,G294*E294,""),IF(F294="Fahrdienst/Taxi",H294,"")))))))</f>
        <v/>
      </c>
      <c r="J294" s="121" t="str">
        <f t="shared" si="22"/>
        <v/>
      </c>
    </row>
    <row r="295" spans="1:10" ht="16.5">
      <c r="A295" s="66" t="str">
        <f t="shared" si="19"/>
        <v/>
      </c>
      <c r="B295" s="73"/>
      <c r="C295" s="73"/>
      <c r="D295" s="74"/>
      <c r="E295" s="65">
        <f t="shared" si="20"/>
        <v>0</v>
      </c>
      <c r="F295" s="73"/>
      <c r="G295" s="69" t="str">
        <f t="shared" si="21"/>
        <v/>
      </c>
      <c r="H295" s="75"/>
      <c r="I295" s="71" t="str">
        <f>IF(J295="Summe",SUM($I$7:I294),IF(F295="PKW",IF(D295&gt;4,G295*E295,""),IF(F295="ÖPNV",IF(D295&lt;5,"",IF(E295&gt;19,H295,E295*G295)),IF(F295="Fahrrad",IF(D295&gt;4,G295*E295,""),IF(F295="Roller/Motorrad",IF(D295&gt;4,G295*E295,""),IF(F295="Mofa/Moped",IF(D295&gt;4,G295*E295,""),IF(F295="Fahrdienst/Taxi",H295,"")))))))</f>
        <v/>
      </c>
      <c r="J295" s="121" t="str">
        <f t="shared" si="22"/>
        <v/>
      </c>
    </row>
    <row r="296" spans="1:10" ht="16.5">
      <c r="A296" s="66" t="str">
        <f t="shared" si="19"/>
        <v/>
      </c>
      <c r="B296" s="73"/>
      <c r="C296" s="73"/>
      <c r="D296" s="74"/>
      <c r="E296" s="65">
        <f t="shared" si="20"/>
        <v>0</v>
      </c>
      <c r="F296" s="73"/>
      <c r="G296" s="69" t="str">
        <f t="shared" si="21"/>
        <v/>
      </c>
      <c r="H296" s="75"/>
      <c r="I296" s="71" t="str">
        <f>IF(J296="Summe",SUM($I$7:I295),IF(F296="PKW",IF(D296&gt;4,G296*E296,""),IF(F296="ÖPNV",IF(D296&lt;5,"",IF(E296&gt;19,H296,E296*G296)),IF(F296="Fahrrad",IF(D296&gt;4,G296*E296,""),IF(F296="Roller/Motorrad",IF(D296&gt;4,G296*E296,""),IF(F296="Mofa/Moped",IF(D296&gt;4,G296*E296,""),IF(F296="Fahrdienst/Taxi",H296,"")))))))</f>
        <v/>
      </c>
      <c r="J296" s="121" t="str">
        <f t="shared" si="22"/>
        <v/>
      </c>
    </row>
    <row r="297" spans="1:10" ht="16.5">
      <c r="A297" s="66" t="str">
        <f t="shared" si="19"/>
        <v/>
      </c>
      <c r="B297" s="73"/>
      <c r="C297" s="73"/>
      <c r="D297" s="74"/>
      <c r="E297" s="65">
        <f t="shared" si="20"/>
        <v>0</v>
      </c>
      <c r="F297" s="73"/>
      <c r="G297" s="69" t="str">
        <f t="shared" si="21"/>
        <v/>
      </c>
      <c r="H297" s="75"/>
      <c r="I297" s="71" t="str">
        <f>IF(J297="Summe",SUM($I$7:I296),IF(F297="PKW",IF(D297&gt;4,G297*E297,""),IF(F297="ÖPNV",IF(D297&lt;5,"",IF(E297&gt;19,H297,E297*G297)),IF(F297="Fahrrad",IF(D297&gt;4,G297*E297,""),IF(F297="Roller/Motorrad",IF(D297&gt;4,G297*E297,""),IF(F297="Mofa/Moped",IF(D297&gt;4,G297*E297,""),IF(F297="Fahrdienst/Taxi",H297,"")))))))</f>
        <v/>
      </c>
      <c r="J297" s="121" t="str">
        <f t="shared" si="22"/>
        <v/>
      </c>
    </row>
    <row r="298" spans="1:10" ht="16.5">
      <c r="A298" s="66" t="str">
        <f t="shared" si="19"/>
        <v/>
      </c>
      <c r="B298" s="73"/>
      <c r="C298" s="73"/>
      <c r="D298" s="74"/>
      <c r="E298" s="65">
        <f t="shared" si="20"/>
        <v>0</v>
      </c>
      <c r="F298" s="73"/>
      <c r="G298" s="69" t="str">
        <f t="shared" si="21"/>
        <v/>
      </c>
      <c r="H298" s="75"/>
      <c r="I298" s="71" t="str">
        <f>IF(J298="Summe",SUM($I$7:I297),IF(F298="PKW",IF(D298&gt;4,G298*E298,""),IF(F298="ÖPNV",IF(D298&lt;5,"",IF(E298&gt;19,H298,E298*G298)),IF(F298="Fahrrad",IF(D298&gt;4,G298*E298,""),IF(F298="Roller/Motorrad",IF(D298&gt;4,G298*E298,""),IF(F298="Mofa/Moped",IF(D298&gt;4,G298*E298,""),IF(F298="Fahrdienst/Taxi",H298,"")))))))</f>
        <v/>
      </c>
      <c r="J298" s="121" t="str">
        <f t="shared" si="22"/>
        <v/>
      </c>
    </row>
    <row r="299" spans="1:10" ht="16.5">
      <c r="A299" s="66" t="str">
        <f t="shared" si="19"/>
        <v/>
      </c>
      <c r="B299" s="73"/>
      <c r="C299" s="73"/>
      <c r="D299" s="74"/>
      <c r="E299" s="65">
        <f t="shared" si="20"/>
        <v>0</v>
      </c>
      <c r="F299" s="73"/>
      <c r="G299" s="69" t="str">
        <f t="shared" si="21"/>
        <v/>
      </c>
      <c r="H299" s="75"/>
      <c r="I299" s="71" t="str">
        <f>IF(J299="Summe",SUM($I$7:I298),IF(F299="PKW",IF(D299&gt;4,G299*E299,""),IF(F299="ÖPNV",IF(D299&lt;5,"",IF(E299&gt;19,H299,E299*G299)),IF(F299="Fahrrad",IF(D299&gt;4,G299*E299,""),IF(F299="Roller/Motorrad",IF(D299&gt;4,G299*E299,""),IF(F299="Mofa/Moped",IF(D299&gt;4,G299*E299,""),IF(F299="Fahrdienst/Taxi",H299,"")))))))</f>
        <v/>
      </c>
      <c r="J299" s="121" t="str">
        <f t="shared" si="22"/>
        <v/>
      </c>
    </row>
    <row r="300" spans="1:10" ht="16.5">
      <c r="A300" s="66" t="str">
        <f t="shared" si="19"/>
        <v/>
      </c>
      <c r="B300" s="73"/>
      <c r="C300" s="73"/>
      <c r="D300" s="74"/>
      <c r="E300" s="65">
        <f t="shared" si="20"/>
        <v>0</v>
      </c>
      <c r="F300" s="73"/>
      <c r="G300" s="69" t="str">
        <f t="shared" si="21"/>
        <v/>
      </c>
      <c r="H300" s="75"/>
      <c r="I300" s="71" t="str">
        <f>IF(J300="Summe",SUM($I$7:I299),IF(F300="PKW",IF(D300&gt;4,G300*E300,""),IF(F300="ÖPNV",IF(D300&lt;5,"",IF(E300&gt;19,H300,E300*G300)),IF(F300="Fahrrad",IF(D300&gt;4,G300*E300,""),IF(F300="Roller/Motorrad",IF(D300&gt;4,G300*E300,""),IF(F300="Mofa/Moped",IF(D300&gt;4,G300*E300,""),IF(F300="Fahrdienst/Taxi",H300,"")))))))</f>
        <v/>
      </c>
      <c r="J300" s="121" t="str">
        <f t="shared" si="22"/>
        <v/>
      </c>
    </row>
    <row r="301" spans="1:10" ht="16.5">
      <c r="A301" s="66" t="str">
        <f t="shared" si="19"/>
        <v/>
      </c>
      <c r="B301" s="73"/>
      <c r="C301" s="73"/>
      <c r="D301" s="74"/>
      <c r="E301" s="65">
        <f t="shared" si="20"/>
        <v>0</v>
      </c>
      <c r="F301" s="73"/>
      <c r="G301" s="69" t="str">
        <f t="shared" si="21"/>
        <v/>
      </c>
      <c r="H301" s="75"/>
      <c r="I301" s="71" t="str">
        <f>IF(J301="Summe",SUM($I$7:I300),IF(F301="PKW",IF(D301&gt;4,G301*E301,""),IF(F301="ÖPNV",IF(D301&lt;5,"",IF(E301&gt;19,H301,E301*G301)),IF(F301="Fahrrad",IF(D301&gt;4,G301*E301,""),IF(F301="Roller/Motorrad",IF(D301&gt;4,G301*E301,""),IF(F301="Mofa/Moped",IF(D301&gt;4,G301*E301,""),IF(F301="Fahrdienst/Taxi",H301,"")))))))</f>
        <v/>
      </c>
      <c r="J301" s="121" t="str">
        <f t="shared" si="22"/>
        <v/>
      </c>
    </row>
    <row r="302" spans="1:10" ht="16.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>
      <c r="A303" s="16"/>
      <c r="B303" s="16"/>
      <c r="C303" s="16"/>
      <c r="D303" s="16"/>
      <c r="E303" s="16"/>
      <c r="F303" s="16"/>
      <c r="G303" s="16"/>
      <c r="H303" s="16"/>
      <c r="I303" s="16"/>
      <c r="J303" s="16"/>
    </row>
    <row r="304" spans="1:10">
      <c r="A304" s="16"/>
      <c r="B304" s="16"/>
      <c r="C304" s="16"/>
      <c r="D304" s="16"/>
      <c r="E304" s="16"/>
      <c r="F304" s="16"/>
      <c r="G304" s="16"/>
      <c r="H304" s="16"/>
      <c r="I304" s="16"/>
      <c r="J304" s="16"/>
    </row>
    <row r="305" spans="1:10">
      <c r="A305" s="16"/>
      <c r="B305" s="16"/>
      <c r="C305" s="16"/>
      <c r="D305" s="16"/>
      <c r="E305" s="16"/>
      <c r="F305" s="16"/>
      <c r="G305" s="16"/>
      <c r="H305" s="16"/>
      <c r="I305" s="16"/>
      <c r="J305" s="16"/>
    </row>
    <row r="306" spans="1:10">
      <c r="A306" s="16"/>
      <c r="B306" s="16"/>
      <c r="C306" s="16"/>
      <c r="D306" s="16"/>
      <c r="E306" s="16"/>
      <c r="F306" s="16"/>
      <c r="G306" s="16"/>
      <c r="H306" s="16"/>
      <c r="I306" s="16"/>
      <c r="J306" s="78"/>
    </row>
    <row r="307" spans="1:10">
      <c r="A307" s="78"/>
      <c r="B307" s="16"/>
      <c r="C307" s="16"/>
      <c r="D307" s="16"/>
      <c r="E307" s="16"/>
      <c r="F307" s="78"/>
      <c r="G307" s="16"/>
      <c r="H307" s="16"/>
      <c r="I307" s="16"/>
      <c r="J307" s="78"/>
    </row>
    <row r="308" spans="1:10">
      <c r="A308" s="78"/>
      <c r="B308" s="78"/>
      <c r="C308" s="78"/>
      <c r="D308" s="78"/>
      <c r="E308" s="78"/>
      <c r="F308" s="78"/>
      <c r="G308" s="78"/>
      <c r="H308" s="78"/>
      <c r="I308" s="78"/>
      <c r="J308" s="78"/>
    </row>
    <row r="309" spans="1:10">
      <c r="A309" s="78"/>
      <c r="B309" s="78"/>
      <c r="C309" s="78"/>
      <c r="D309" s="78"/>
      <c r="E309" s="78"/>
      <c r="F309" s="78"/>
      <c r="G309" s="78"/>
      <c r="H309" s="78"/>
      <c r="I309" s="78"/>
      <c r="J309" s="78"/>
    </row>
    <row r="310" spans="1:10">
      <c r="A310" s="78"/>
      <c r="B310" s="78"/>
      <c r="C310" s="78"/>
      <c r="D310" s="78"/>
      <c r="E310" s="78"/>
      <c r="F310" s="78"/>
      <c r="G310" s="78"/>
      <c r="H310" s="78"/>
      <c r="I310" s="78"/>
      <c r="J310" s="78"/>
    </row>
    <row r="311" spans="1:10">
      <c r="A311" s="78"/>
      <c r="B311" s="78"/>
      <c r="C311" s="78"/>
      <c r="D311" s="78"/>
      <c r="E311" s="78"/>
      <c r="F311" s="78"/>
      <c r="G311" s="78"/>
      <c r="H311" s="78"/>
      <c r="I311" s="78"/>
      <c r="J311" s="78"/>
    </row>
    <row r="312" spans="1:10">
      <c r="A312" s="78"/>
      <c r="B312" s="78"/>
      <c r="C312" s="78"/>
      <c r="D312" s="78"/>
      <c r="E312" s="78"/>
      <c r="F312" s="78"/>
      <c r="G312" s="78"/>
      <c r="H312" s="78"/>
      <c r="I312" s="78"/>
      <c r="J312" s="78"/>
    </row>
    <row r="313" spans="1:10">
      <c r="A313" s="78"/>
      <c r="B313" s="78"/>
      <c r="C313" s="78"/>
      <c r="D313" s="78"/>
      <c r="E313" s="78"/>
      <c r="F313" s="78"/>
      <c r="G313" s="78"/>
      <c r="H313" s="78"/>
      <c r="I313" s="78"/>
      <c r="J313" s="78"/>
    </row>
    <row r="314" spans="1:10">
      <c r="A314" s="78"/>
      <c r="B314" s="78"/>
      <c r="C314" s="78"/>
      <c r="D314" s="78"/>
      <c r="E314" s="78"/>
      <c r="F314" s="78"/>
      <c r="G314" s="78"/>
      <c r="H314" s="78"/>
      <c r="I314" s="78"/>
      <c r="J314" s="78"/>
    </row>
    <row r="315" spans="1:10">
      <c r="A315" s="78"/>
      <c r="B315" s="78"/>
      <c r="C315" s="78"/>
      <c r="D315" s="78"/>
      <c r="E315" s="78"/>
      <c r="F315" s="78"/>
      <c r="G315" s="78"/>
      <c r="H315" s="78"/>
      <c r="I315" s="78"/>
      <c r="J315" s="78"/>
    </row>
    <row r="316" spans="1:10">
      <c r="A316" s="78"/>
      <c r="B316" s="78"/>
      <c r="C316" s="78"/>
      <c r="D316" s="78"/>
      <c r="E316" s="78"/>
      <c r="F316" s="78"/>
      <c r="G316" s="78"/>
      <c r="H316" s="78"/>
      <c r="I316" s="78"/>
      <c r="J316" s="78"/>
    </row>
    <row r="317" spans="1:10">
      <c r="A317" s="78"/>
      <c r="B317" s="78"/>
      <c r="C317" s="78"/>
      <c r="D317" s="78"/>
      <c r="E317" s="78"/>
      <c r="F317" s="78"/>
      <c r="G317" s="78"/>
      <c r="H317" s="78"/>
      <c r="I317" s="78"/>
      <c r="J317" s="78"/>
    </row>
    <row r="318" spans="1:10">
      <c r="A318" s="78"/>
      <c r="B318" s="78"/>
      <c r="C318" s="78"/>
      <c r="D318" s="78"/>
      <c r="E318" s="78"/>
      <c r="F318" s="78"/>
      <c r="G318" s="78"/>
      <c r="H318" s="78"/>
      <c r="I318" s="78"/>
      <c r="J318" s="78"/>
    </row>
    <row r="319" spans="1:10">
      <c r="A319" s="78"/>
      <c r="B319" s="78"/>
      <c r="C319" s="78"/>
      <c r="D319" s="78"/>
      <c r="E319" s="78"/>
      <c r="F319" s="78"/>
      <c r="G319" s="78"/>
      <c r="H319" s="78"/>
      <c r="I319" s="78"/>
      <c r="J319" s="78"/>
    </row>
    <row r="320" spans="1:10">
      <c r="A320" s="78"/>
      <c r="B320" s="78"/>
      <c r="C320" s="78"/>
      <c r="D320" s="78"/>
      <c r="E320" s="78"/>
      <c r="F320" s="78"/>
      <c r="G320" s="78"/>
      <c r="H320" s="78"/>
      <c r="I320" s="78"/>
      <c r="J320" s="78"/>
    </row>
    <row r="321" spans="1:10">
      <c r="A321" s="78"/>
      <c r="B321" s="78"/>
      <c r="C321" s="78"/>
      <c r="D321" s="78"/>
      <c r="E321" s="78"/>
      <c r="F321" s="78"/>
      <c r="G321" s="78"/>
      <c r="H321" s="78"/>
      <c r="I321" s="78"/>
      <c r="J321" s="78"/>
    </row>
    <row r="322" spans="1:10">
      <c r="A322" s="78"/>
      <c r="B322" s="78"/>
      <c r="C322" s="78"/>
      <c r="D322" s="78"/>
      <c r="E322" s="78"/>
      <c r="F322" s="78"/>
      <c r="G322" s="78"/>
      <c r="H322" s="78"/>
      <c r="I322" s="78"/>
      <c r="J322" s="78"/>
    </row>
    <row r="323" spans="1:10">
      <c r="A323" s="78"/>
      <c r="B323" s="78"/>
      <c r="C323" s="78"/>
      <c r="D323" s="78"/>
      <c r="E323" s="78"/>
      <c r="F323" s="78"/>
      <c r="G323" s="78"/>
      <c r="H323" s="78"/>
      <c r="I323" s="78"/>
      <c r="J323" s="78"/>
    </row>
    <row r="324" spans="1:10">
      <c r="A324" s="78"/>
      <c r="B324" s="78"/>
      <c r="C324" s="78"/>
      <c r="D324" s="78"/>
      <c r="E324" s="78"/>
      <c r="F324" s="78"/>
      <c r="G324" s="78"/>
      <c r="H324" s="78"/>
      <c r="I324" s="78"/>
      <c r="J324" s="78"/>
    </row>
    <row r="325" spans="1:10">
      <c r="A325" s="78"/>
      <c r="B325" s="78"/>
      <c r="C325" s="78"/>
      <c r="D325" s="78"/>
      <c r="E325" s="78"/>
      <c r="F325" s="78"/>
      <c r="G325" s="78"/>
      <c r="H325" s="78"/>
      <c r="I325" s="78"/>
      <c r="J325" s="78"/>
    </row>
    <row r="326" spans="1:10">
      <c r="A326" s="78"/>
      <c r="B326" s="78"/>
      <c r="C326" s="78"/>
      <c r="D326" s="78"/>
      <c r="E326" s="78"/>
      <c r="F326" s="78"/>
      <c r="G326" s="78"/>
      <c r="H326" s="78"/>
      <c r="I326" s="78"/>
      <c r="J326" s="78"/>
    </row>
    <row r="327" spans="1:10">
      <c r="A327" s="78"/>
      <c r="B327" s="78"/>
      <c r="C327" s="78"/>
      <c r="D327" s="78"/>
      <c r="E327" s="78"/>
      <c r="F327" s="78"/>
      <c r="G327" s="78"/>
      <c r="H327" s="78"/>
      <c r="I327" s="78"/>
      <c r="J327" s="78"/>
    </row>
    <row r="328" spans="1:10">
      <c r="A328" s="78"/>
      <c r="B328" s="78"/>
      <c r="C328" s="78"/>
      <c r="D328" s="78"/>
      <c r="E328" s="78"/>
      <c r="F328" s="78"/>
      <c r="G328" s="78"/>
      <c r="H328" s="78"/>
      <c r="I328" s="78"/>
      <c r="J328" s="78"/>
    </row>
    <row r="329" spans="1:10">
      <c r="A329" s="78"/>
      <c r="B329" s="78"/>
      <c r="C329" s="78"/>
      <c r="D329" s="78"/>
      <c r="E329" s="78"/>
      <c r="F329" s="78"/>
      <c r="G329" s="78"/>
      <c r="H329" s="78"/>
      <c r="I329" s="78"/>
      <c r="J329" s="78"/>
    </row>
    <row r="330" spans="1:10">
      <c r="A330" s="78"/>
      <c r="B330" s="78"/>
      <c r="C330" s="78"/>
      <c r="D330" s="78"/>
      <c r="E330" s="78"/>
      <c r="F330" s="78"/>
      <c r="G330" s="78"/>
      <c r="H330" s="78"/>
      <c r="I330" s="78"/>
      <c r="J330" s="78"/>
    </row>
    <row r="331" spans="1:10">
      <c r="A331" s="78"/>
      <c r="B331" s="78"/>
      <c r="C331" s="78"/>
      <c r="D331" s="78"/>
      <c r="E331" s="78"/>
      <c r="F331" s="78"/>
      <c r="G331" s="78"/>
      <c r="H331" s="78"/>
      <c r="I331" s="78"/>
      <c r="J331" s="78"/>
    </row>
    <row r="332" spans="1:10">
      <c r="A332" s="78"/>
      <c r="B332" s="78"/>
      <c r="C332" s="78"/>
      <c r="D332" s="78"/>
      <c r="E332" s="78"/>
      <c r="F332" s="78"/>
      <c r="G332" s="78"/>
      <c r="H332" s="78"/>
      <c r="I332" s="78"/>
      <c r="J332" s="78"/>
    </row>
    <row r="333" spans="1:10">
      <c r="A333" s="78"/>
      <c r="B333" s="78"/>
      <c r="C333" s="78"/>
      <c r="D333" s="78"/>
      <c r="E333" s="78"/>
      <c r="F333" s="78"/>
      <c r="G333" s="78"/>
      <c r="H333" s="78"/>
      <c r="I333" s="78"/>
      <c r="J333" s="78"/>
    </row>
    <row r="334" spans="1:10">
      <c r="A334" s="78"/>
      <c r="B334" s="78"/>
      <c r="C334" s="78"/>
      <c r="D334" s="78"/>
      <c r="E334" s="78"/>
      <c r="F334" s="78"/>
      <c r="G334" s="78"/>
      <c r="H334" s="78"/>
      <c r="I334" s="78"/>
      <c r="J334" s="78"/>
    </row>
    <row r="335" spans="1:10">
      <c r="A335" s="78"/>
      <c r="B335" s="78"/>
      <c r="C335" s="78"/>
      <c r="D335" s="78"/>
      <c r="E335" s="78"/>
      <c r="F335" s="78"/>
      <c r="G335" s="78"/>
      <c r="H335" s="78"/>
      <c r="I335" s="78"/>
      <c r="J335" s="78"/>
    </row>
    <row r="336" spans="1:10">
      <c r="A336" s="78"/>
      <c r="B336" s="78"/>
      <c r="C336" s="78"/>
      <c r="D336" s="78"/>
      <c r="E336" s="78"/>
      <c r="F336" s="78"/>
      <c r="G336" s="78"/>
      <c r="H336" s="78"/>
      <c r="I336" s="78"/>
      <c r="J336" s="78"/>
    </row>
    <row r="337" spans="1:10">
      <c r="A337" s="78"/>
      <c r="B337" s="78"/>
      <c r="C337" s="78"/>
      <c r="D337" s="78"/>
      <c r="E337" s="78"/>
      <c r="F337" s="78"/>
      <c r="G337" s="78"/>
      <c r="H337" s="78"/>
      <c r="I337" s="78"/>
      <c r="J337" s="78"/>
    </row>
    <row r="338" spans="1:10">
      <c r="A338" s="78"/>
      <c r="B338" s="78"/>
      <c r="C338" s="78"/>
      <c r="D338" s="78"/>
      <c r="E338" s="78"/>
      <c r="F338" s="78"/>
      <c r="G338" s="78"/>
      <c r="H338" s="78"/>
      <c r="I338" s="78"/>
      <c r="J338" s="78"/>
    </row>
    <row r="339" spans="1:10">
      <c r="A339" s="78"/>
      <c r="B339" s="78"/>
      <c r="C339" s="78"/>
      <c r="D339" s="78"/>
      <c r="E339" s="78"/>
      <c r="F339" s="78"/>
      <c r="G339" s="78"/>
      <c r="H339" s="78"/>
      <c r="I339" s="78"/>
      <c r="J339" s="78"/>
    </row>
    <row r="340" spans="1:10">
      <c r="A340" s="78"/>
      <c r="B340" s="78"/>
      <c r="C340" s="78"/>
      <c r="D340" s="78"/>
      <c r="E340" s="78"/>
      <c r="F340" s="78"/>
      <c r="G340" s="78"/>
      <c r="H340" s="78"/>
      <c r="I340" s="78"/>
      <c r="J340" s="78"/>
    </row>
    <row r="341" spans="1:10">
      <c r="A341" s="78"/>
      <c r="B341" s="78"/>
      <c r="C341" s="78"/>
      <c r="D341" s="78"/>
      <c r="E341" s="78"/>
      <c r="F341" s="78"/>
      <c r="G341" s="78"/>
      <c r="H341" s="78"/>
      <c r="I341" s="78"/>
      <c r="J341" s="78"/>
    </row>
    <row r="342" spans="1:10">
      <c r="A342" s="78"/>
      <c r="B342" s="78"/>
      <c r="C342" s="78"/>
      <c r="D342" s="78"/>
      <c r="E342" s="78"/>
      <c r="F342" s="78"/>
      <c r="G342" s="78"/>
      <c r="H342" s="78"/>
      <c r="I342" s="78"/>
      <c r="J342" s="78"/>
    </row>
    <row r="343" spans="1:10">
      <c r="A343" s="78"/>
      <c r="B343" s="78"/>
      <c r="C343" s="78"/>
      <c r="D343" s="78"/>
      <c r="E343" s="78"/>
      <c r="F343" s="78"/>
      <c r="G343" s="78"/>
      <c r="H343" s="78"/>
      <c r="I343" s="78"/>
      <c r="J343" s="78"/>
    </row>
    <row r="344" spans="1:10">
      <c r="A344" s="78"/>
      <c r="B344" s="78"/>
      <c r="C344" s="78"/>
      <c r="D344" s="78"/>
      <c r="E344" s="78"/>
      <c r="F344" s="78"/>
      <c r="G344" s="78"/>
      <c r="H344" s="78"/>
      <c r="I344" s="78"/>
      <c r="J344" s="78"/>
    </row>
    <row r="345" spans="1:10">
      <c r="A345" s="78"/>
      <c r="B345" s="78"/>
      <c r="C345" s="78"/>
      <c r="D345" s="78"/>
      <c r="E345" s="78"/>
      <c r="F345" s="78"/>
      <c r="G345" s="78"/>
      <c r="H345" s="78"/>
      <c r="I345" s="78"/>
      <c r="J345" s="78"/>
    </row>
    <row r="346" spans="1:10">
      <c r="A346" s="78"/>
      <c r="B346" s="78"/>
      <c r="C346" s="78"/>
      <c r="D346" s="78"/>
      <c r="E346" s="78"/>
      <c r="F346" s="78"/>
      <c r="G346" s="78"/>
      <c r="H346" s="78"/>
      <c r="I346" s="78"/>
      <c r="J346" s="78"/>
    </row>
    <row r="347" spans="1:10">
      <c r="A347" s="78"/>
      <c r="B347" s="78"/>
      <c r="C347" s="78"/>
      <c r="D347" s="78"/>
      <c r="E347" s="78"/>
      <c r="F347" s="78"/>
      <c r="G347" s="78"/>
      <c r="H347" s="78"/>
      <c r="I347" s="78"/>
      <c r="J347" s="78"/>
    </row>
    <row r="348" spans="1:10">
      <c r="A348" s="78"/>
      <c r="B348" s="78"/>
      <c r="C348" s="78"/>
      <c r="D348" s="78"/>
      <c r="E348" s="78"/>
      <c r="F348" s="78"/>
      <c r="G348" s="78"/>
      <c r="H348" s="78"/>
      <c r="I348" s="78"/>
      <c r="J348" s="78"/>
    </row>
    <row r="349" spans="1:10">
      <c r="A349" s="78"/>
      <c r="B349" s="78"/>
      <c r="C349" s="78"/>
      <c r="D349" s="78"/>
      <c r="E349" s="78"/>
      <c r="F349" s="78"/>
      <c r="G349" s="78"/>
      <c r="H349" s="78"/>
      <c r="I349" s="78"/>
      <c r="J349" s="78"/>
    </row>
    <row r="350" spans="1:10">
      <c r="A350" s="78"/>
      <c r="B350" s="78"/>
      <c r="C350" s="78"/>
      <c r="D350" s="78"/>
      <c r="E350" s="78"/>
      <c r="F350" s="78"/>
      <c r="G350" s="78"/>
      <c r="H350" s="78"/>
      <c r="I350" s="78"/>
      <c r="J350" s="78"/>
    </row>
    <row r="351" spans="1:10">
      <c r="A351" s="78"/>
      <c r="B351" s="78"/>
      <c r="C351" s="78"/>
      <c r="D351" s="78"/>
      <c r="E351" s="78"/>
      <c r="F351" s="78"/>
      <c r="G351" s="78"/>
      <c r="H351" s="78"/>
      <c r="I351" s="78"/>
      <c r="J351" s="78"/>
    </row>
    <row r="352" spans="1:10">
      <c r="A352" s="78"/>
      <c r="B352" s="78"/>
      <c r="C352" s="78"/>
      <c r="D352" s="78"/>
      <c r="E352" s="78"/>
      <c r="F352" s="78"/>
      <c r="G352" s="78"/>
      <c r="H352" s="78"/>
      <c r="I352" s="78"/>
      <c r="J352" s="78"/>
    </row>
    <row r="353" spans="1:10">
      <c r="A353" s="78"/>
      <c r="B353" s="78"/>
      <c r="C353" s="78"/>
      <c r="D353" s="78"/>
      <c r="E353" s="78"/>
      <c r="F353" s="78"/>
      <c r="G353" s="78"/>
      <c r="H353" s="78"/>
      <c r="I353" s="78"/>
      <c r="J353" s="78"/>
    </row>
    <row r="354" spans="1:10">
      <c r="A354" s="78"/>
      <c r="B354" s="78"/>
      <c r="C354" s="78"/>
      <c r="D354" s="78"/>
      <c r="E354" s="78"/>
      <c r="F354" s="78"/>
      <c r="G354" s="78"/>
      <c r="H354" s="78"/>
      <c r="I354" s="78"/>
      <c r="J354" s="78"/>
    </row>
    <row r="355" spans="1:10">
      <c r="A355" s="78"/>
      <c r="B355" s="78"/>
      <c r="C355" s="78"/>
      <c r="D355" s="78"/>
      <c r="E355" s="78"/>
      <c r="F355" s="78"/>
      <c r="G355" s="78"/>
      <c r="H355" s="78"/>
      <c r="I355" s="78"/>
      <c r="J355" s="78"/>
    </row>
    <row r="356" spans="1:10">
      <c r="A356" s="78"/>
      <c r="B356" s="78"/>
      <c r="C356" s="78"/>
      <c r="D356" s="78"/>
      <c r="E356" s="78"/>
      <c r="F356" s="78"/>
      <c r="G356" s="78"/>
      <c r="H356" s="78"/>
      <c r="I356" s="78"/>
      <c r="J356" s="78"/>
    </row>
    <row r="357" spans="1:10">
      <c r="A357" s="78"/>
      <c r="B357" s="78"/>
      <c r="C357" s="78"/>
      <c r="D357" s="78"/>
      <c r="E357" s="78"/>
      <c r="F357" s="78"/>
      <c r="G357" s="78"/>
      <c r="H357" s="78"/>
      <c r="I357" s="78"/>
      <c r="J357" s="78"/>
    </row>
    <row r="358" spans="1:10">
      <c r="A358" s="78"/>
      <c r="B358" s="78"/>
      <c r="C358" s="78"/>
      <c r="D358" s="78"/>
      <c r="E358" s="78"/>
      <c r="F358" s="78"/>
      <c r="G358" s="78"/>
      <c r="H358" s="78"/>
      <c r="I358" s="78"/>
      <c r="J358" s="78"/>
    </row>
    <row r="359" spans="1:10">
      <c r="A359" s="78"/>
      <c r="B359" s="78"/>
      <c r="C359" s="78"/>
      <c r="D359" s="78"/>
      <c r="E359" s="78"/>
      <c r="F359" s="78"/>
      <c r="G359" s="78"/>
      <c r="H359" s="78"/>
      <c r="I359" s="78"/>
      <c r="J359" s="78"/>
    </row>
    <row r="360" spans="1:10">
      <c r="A360" s="78"/>
      <c r="B360" s="78"/>
      <c r="C360" s="78"/>
      <c r="D360" s="78"/>
      <c r="E360" s="78"/>
      <c r="F360" s="78"/>
      <c r="G360" s="78"/>
      <c r="H360" s="78"/>
      <c r="I360" s="78"/>
      <c r="J360" s="78"/>
    </row>
    <row r="361" spans="1:10">
      <c r="A361" s="78"/>
      <c r="B361" s="78"/>
      <c r="C361" s="78"/>
      <c r="D361" s="78"/>
      <c r="E361" s="78"/>
      <c r="F361" s="78"/>
      <c r="G361" s="78"/>
      <c r="H361" s="78"/>
      <c r="I361" s="78"/>
      <c r="J361" s="78"/>
    </row>
    <row r="362" spans="1:10">
      <c r="A362" s="78"/>
      <c r="B362" s="78"/>
      <c r="C362" s="78"/>
      <c r="D362" s="78"/>
      <c r="E362" s="78"/>
      <c r="F362" s="78"/>
      <c r="G362" s="78"/>
      <c r="H362" s="78"/>
      <c r="I362" s="78"/>
      <c r="J362" s="78"/>
    </row>
    <row r="363" spans="1:10">
      <c r="A363" s="78"/>
      <c r="B363" s="78"/>
      <c r="C363" s="78"/>
      <c r="D363" s="78"/>
      <c r="E363" s="78"/>
      <c r="F363" s="78"/>
      <c r="G363" s="78"/>
      <c r="H363" s="78"/>
      <c r="I363" s="78"/>
      <c r="J363" s="78"/>
    </row>
    <row r="364" spans="1:10">
      <c r="A364" s="78"/>
      <c r="B364" s="78"/>
      <c r="C364" s="78"/>
      <c r="D364" s="78"/>
      <c r="E364" s="78"/>
      <c r="F364" s="78"/>
      <c r="G364" s="78"/>
      <c r="H364" s="78"/>
      <c r="I364" s="78"/>
      <c r="J364" s="78"/>
    </row>
    <row r="365" spans="1:10">
      <c r="A365" s="78"/>
      <c r="B365" s="78"/>
      <c r="C365" s="78"/>
      <c r="D365" s="78"/>
      <c r="E365" s="78"/>
      <c r="F365" s="78"/>
      <c r="G365" s="78"/>
      <c r="H365" s="78"/>
      <c r="I365" s="78"/>
      <c r="J365" s="78"/>
    </row>
    <row r="366" spans="1:10">
      <c r="A366" s="78"/>
      <c r="B366" s="78"/>
      <c r="C366" s="78"/>
      <c r="D366" s="78"/>
      <c r="E366" s="78"/>
      <c r="F366" s="78"/>
      <c r="G366" s="78"/>
      <c r="H366" s="78"/>
      <c r="I366" s="78"/>
      <c r="J366" s="78"/>
    </row>
    <row r="367" spans="1:10">
      <c r="A367" s="78"/>
      <c r="B367" s="78"/>
      <c r="C367" s="78"/>
      <c r="D367" s="78"/>
      <c r="E367" s="78"/>
      <c r="F367" s="78"/>
      <c r="G367" s="78"/>
      <c r="H367" s="78"/>
      <c r="I367" s="78"/>
      <c r="J367" s="78"/>
    </row>
    <row r="368" spans="1:10">
      <c r="A368" s="78"/>
      <c r="B368" s="78"/>
      <c r="C368" s="78"/>
      <c r="D368" s="78"/>
      <c r="E368" s="78"/>
      <c r="F368" s="78"/>
      <c r="G368" s="78"/>
      <c r="H368" s="78"/>
      <c r="I368" s="78"/>
      <c r="J368" s="78"/>
    </row>
    <row r="369" spans="1:10">
      <c r="A369" s="78"/>
      <c r="B369" s="78"/>
      <c r="C369" s="78"/>
      <c r="D369" s="78"/>
      <c r="E369" s="78"/>
      <c r="F369" s="78"/>
      <c r="G369" s="78"/>
      <c r="H369" s="78"/>
      <c r="I369" s="78"/>
      <c r="J369" s="78"/>
    </row>
    <row r="370" spans="1:10">
      <c r="A370" s="78"/>
      <c r="B370" s="78"/>
      <c r="C370" s="78"/>
      <c r="D370" s="78"/>
      <c r="E370" s="78"/>
      <c r="F370" s="78"/>
      <c r="G370" s="78"/>
      <c r="H370" s="78"/>
      <c r="I370" s="78"/>
      <c r="J370" s="78"/>
    </row>
    <row r="371" spans="1:10">
      <c r="A371" s="78"/>
      <c r="B371" s="78"/>
      <c r="C371" s="78"/>
      <c r="D371" s="78"/>
      <c r="E371" s="78"/>
      <c r="F371" s="78"/>
      <c r="G371" s="78"/>
      <c r="H371" s="78"/>
      <c r="I371" s="78"/>
      <c r="J371" s="78"/>
    </row>
    <row r="372" spans="1:10">
      <c r="A372" s="78"/>
      <c r="B372" s="78"/>
      <c r="C372" s="78"/>
      <c r="D372" s="78"/>
      <c r="E372" s="78"/>
      <c r="F372" s="78"/>
      <c r="G372" s="78"/>
      <c r="H372" s="78"/>
      <c r="I372" s="78"/>
      <c r="J372" s="78"/>
    </row>
    <row r="373" spans="1:10">
      <c r="A373" s="78"/>
      <c r="B373" s="78"/>
      <c r="C373" s="78"/>
      <c r="D373" s="78"/>
      <c r="E373" s="78"/>
      <c r="F373" s="78"/>
      <c r="G373" s="78"/>
      <c r="H373" s="78"/>
      <c r="I373" s="78"/>
      <c r="J373" s="78"/>
    </row>
    <row r="374" spans="1:10">
      <c r="A374" s="78"/>
      <c r="B374" s="78"/>
      <c r="C374" s="78"/>
      <c r="D374" s="78"/>
      <c r="E374" s="78"/>
      <c r="F374" s="78"/>
      <c r="G374" s="78"/>
      <c r="H374" s="78"/>
      <c r="I374" s="78"/>
      <c r="J374" s="78"/>
    </row>
    <row r="375" spans="1:10">
      <c r="A375" s="78"/>
      <c r="B375" s="78"/>
      <c r="C375" s="78"/>
      <c r="D375" s="78"/>
      <c r="E375" s="78"/>
      <c r="F375" s="78"/>
      <c r="G375" s="78"/>
      <c r="H375" s="78"/>
      <c r="I375" s="78"/>
      <c r="J375" s="78"/>
    </row>
    <row r="376" spans="1:10">
      <c r="A376" s="78"/>
      <c r="B376" s="78"/>
      <c r="C376" s="78"/>
      <c r="D376" s="78"/>
      <c r="E376" s="78"/>
      <c r="F376" s="78"/>
      <c r="G376" s="78"/>
      <c r="H376" s="78"/>
      <c r="I376" s="78"/>
      <c r="J376" s="78"/>
    </row>
    <row r="377" spans="1:10">
      <c r="A377" s="78"/>
      <c r="B377" s="78"/>
      <c r="C377" s="78"/>
      <c r="D377" s="78"/>
      <c r="E377" s="78"/>
      <c r="F377" s="78"/>
      <c r="G377" s="78"/>
      <c r="H377" s="78"/>
      <c r="I377" s="78"/>
      <c r="J377" s="78"/>
    </row>
    <row r="378" spans="1:10">
      <c r="A378" s="78"/>
      <c r="B378" s="78"/>
      <c r="C378" s="78"/>
      <c r="D378" s="78"/>
      <c r="E378" s="78"/>
      <c r="F378" s="78"/>
      <c r="G378" s="78"/>
      <c r="H378" s="78"/>
      <c r="I378" s="78"/>
      <c r="J378" s="78"/>
    </row>
    <row r="379" spans="1:10">
      <c r="A379" s="78"/>
      <c r="B379" s="78"/>
      <c r="C379" s="78"/>
      <c r="D379" s="78"/>
      <c r="E379" s="78"/>
      <c r="F379" s="78"/>
      <c r="G379" s="78"/>
      <c r="H379" s="78"/>
      <c r="I379" s="78"/>
      <c r="J379" s="78"/>
    </row>
    <row r="380" spans="1:10">
      <c r="A380" s="78"/>
      <c r="B380" s="78"/>
      <c r="C380" s="78"/>
      <c r="D380" s="78"/>
      <c r="E380" s="78"/>
      <c r="F380" s="78"/>
      <c r="G380" s="78"/>
      <c r="H380" s="78"/>
      <c r="I380" s="78"/>
      <c r="J380" s="78"/>
    </row>
    <row r="381" spans="1:10">
      <c r="A381" s="78"/>
      <c r="B381" s="78"/>
      <c r="C381" s="78"/>
      <c r="D381" s="78"/>
      <c r="E381" s="78"/>
      <c r="F381" s="78"/>
      <c r="G381" s="78"/>
      <c r="H381" s="78"/>
      <c r="I381" s="78"/>
      <c r="J381" s="78"/>
    </row>
    <row r="382" spans="1:10">
      <c r="A382" s="78"/>
      <c r="B382" s="78"/>
      <c r="C382" s="78"/>
      <c r="D382" s="78"/>
      <c r="E382" s="78"/>
      <c r="F382" s="78"/>
      <c r="G382" s="78"/>
      <c r="H382" s="78"/>
      <c r="I382" s="78"/>
      <c r="J382" s="78"/>
    </row>
    <row r="383" spans="1:10">
      <c r="A383" s="78"/>
      <c r="B383" s="78"/>
      <c r="C383" s="78"/>
      <c r="D383" s="78"/>
      <c r="E383" s="78"/>
      <c r="F383" s="78"/>
      <c r="G383" s="78"/>
      <c r="H383" s="78"/>
      <c r="I383" s="78"/>
      <c r="J383" s="78"/>
    </row>
    <row r="384" spans="1:10">
      <c r="A384" s="78"/>
      <c r="B384" s="78"/>
      <c r="C384" s="78"/>
      <c r="D384" s="78"/>
      <c r="E384" s="78"/>
      <c r="F384" s="78"/>
      <c r="G384" s="78"/>
      <c r="H384" s="78"/>
      <c r="I384" s="78"/>
      <c r="J384" s="78"/>
    </row>
    <row r="385" spans="1:10">
      <c r="A385" s="78"/>
      <c r="B385" s="78"/>
      <c r="C385" s="78"/>
      <c r="D385" s="78"/>
      <c r="E385" s="78"/>
      <c r="F385" s="78"/>
      <c r="G385" s="78"/>
      <c r="H385" s="78"/>
      <c r="I385" s="78"/>
      <c r="J385" s="78"/>
    </row>
    <row r="386" spans="1:10">
      <c r="A386" s="78"/>
      <c r="B386" s="78"/>
      <c r="C386" s="78"/>
      <c r="D386" s="78"/>
      <c r="E386" s="78"/>
      <c r="F386" s="78"/>
      <c r="G386" s="78"/>
      <c r="H386" s="78"/>
      <c r="I386" s="78"/>
      <c r="J386" s="78"/>
    </row>
    <row r="387" spans="1:10">
      <c r="A387" s="78"/>
      <c r="B387" s="78"/>
      <c r="C387" s="78"/>
      <c r="D387" s="78"/>
      <c r="E387" s="78"/>
      <c r="F387" s="78"/>
      <c r="G387" s="78"/>
      <c r="H387" s="78"/>
      <c r="I387" s="78"/>
      <c r="J387" s="78"/>
    </row>
    <row r="388" spans="1:10">
      <c r="A388" s="78"/>
      <c r="B388" s="78"/>
      <c r="C388" s="78"/>
      <c r="D388" s="78"/>
      <c r="E388" s="78"/>
      <c r="F388" s="78"/>
      <c r="G388" s="78"/>
      <c r="H388" s="78"/>
      <c r="I388" s="78"/>
      <c r="J388" s="78"/>
    </row>
    <row r="389" spans="1:10">
      <c r="A389" s="78"/>
      <c r="B389" s="78"/>
      <c r="C389" s="78"/>
      <c r="D389" s="78"/>
      <c r="E389" s="78"/>
      <c r="F389" s="78"/>
      <c r="G389" s="78"/>
      <c r="H389" s="78"/>
      <c r="I389" s="78"/>
      <c r="J389" s="78"/>
    </row>
    <row r="390" spans="1:10">
      <c r="A390" s="78"/>
      <c r="B390" s="78"/>
      <c r="C390" s="78"/>
      <c r="D390" s="78"/>
      <c r="E390" s="78"/>
      <c r="F390" s="78"/>
      <c r="G390" s="78"/>
      <c r="H390" s="78"/>
      <c r="I390" s="78"/>
      <c r="J390" s="78"/>
    </row>
    <row r="391" spans="1:10">
      <c r="A391" s="78"/>
      <c r="B391" s="78"/>
      <c r="C391" s="78"/>
      <c r="D391" s="78"/>
      <c r="E391" s="78"/>
      <c r="F391" s="78"/>
      <c r="G391" s="78"/>
      <c r="H391" s="78"/>
      <c r="I391" s="78"/>
      <c r="J391" s="78"/>
    </row>
    <row r="392" spans="1:10">
      <c r="A392" s="78"/>
      <c r="B392" s="78"/>
      <c r="C392" s="78"/>
      <c r="D392" s="78"/>
      <c r="E392" s="78"/>
      <c r="F392" s="78"/>
      <c r="G392" s="78"/>
      <c r="H392" s="78"/>
      <c r="I392" s="78"/>
      <c r="J392" s="78"/>
    </row>
    <row r="393" spans="1:10">
      <c r="A393" s="78"/>
      <c r="B393" s="78"/>
      <c r="C393" s="78"/>
      <c r="D393" s="78"/>
      <c r="E393" s="78"/>
      <c r="F393" s="78"/>
      <c r="G393" s="78"/>
      <c r="H393" s="78"/>
      <c r="I393" s="78"/>
      <c r="J393" s="78"/>
    </row>
    <row r="394" spans="1:10">
      <c r="A394" s="78"/>
      <c r="B394" s="78"/>
      <c r="C394" s="78"/>
      <c r="D394" s="78"/>
      <c r="E394" s="78"/>
      <c r="F394" s="78"/>
      <c r="G394" s="78"/>
      <c r="H394" s="78"/>
      <c r="I394" s="78"/>
      <c r="J394" s="78"/>
    </row>
    <row r="395" spans="1:10">
      <c r="A395" s="78"/>
      <c r="B395" s="78"/>
      <c r="C395" s="78"/>
      <c r="D395" s="78"/>
      <c r="E395" s="78"/>
      <c r="F395" s="78"/>
      <c r="G395" s="78"/>
      <c r="H395" s="78"/>
      <c r="I395" s="78"/>
      <c r="J395" s="78"/>
    </row>
    <row r="396" spans="1:10">
      <c r="A396" s="78"/>
      <c r="B396" s="78"/>
      <c r="C396" s="78"/>
      <c r="D396" s="78"/>
      <c r="E396" s="78"/>
      <c r="F396" s="78"/>
      <c r="G396" s="78"/>
      <c r="H396" s="78"/>
      <c r="I396" s="78"/>
      <c r="J396" s="78"/>
    </row>
    <row r="397" spans="1:10">
      <c r="A397" s="78"/>
      <c r="B397" s="78"/>
      <c r="C397" s="78"/>
      <c r="D397" s="78"/>
      <c r="E397" s="78"/>
      <c r="F397" s="78"/>
      <c r="G397" s="78"/>
      <c r="H397" s="78"/>
      <c r="I397" s="78"/>
      <c r="J397" s="78"/>
    </row>
    <row r="398" spans="1:10">
      <c r="A398" s="78"/>
      <c r="B398" s="78"/>
      <c r="C398" s="78"/>
      <c r="D398" s="78"/>
      <c r="E398" s="78"/>
      <c r="F398" s="78"/>
      <c r="G398" s="78"/>
      <c r="H398" s="78"/>
      <c r="I398" s="78"/>
      <c r="J398" s="78"/>
    </row>
    <row r="399" spans="1:10">
      <c r="A399" s="78"/>
      <c r="B399" s="78"/>
      <c r="C399" s="78"/>
      <c r="D399" s="78"/>
      <c r="E399" s="78"/>
      <c r="F399" s="78"/>
      <c r="G399" s="78"/>
      <c r="H399" s="78"/>
      <c r="I399" s="78"/>
      <c r="J399" s="78"/>
    </row>
    <row r="400" spans="1:10">
      <c r="A400" s="78"/>
      <c r="B400" s="78"/>
      <c r="C400" s="78"/>
      <c r="D400" s="78"/>
      <c r="E400" s="78"/>
      <c r="F400" s="78"/>
      <c r="G400" s="78"/>
      <c r="H400" s="78"/>
      <c r="I400" s="78"/>
      <c r="J400" s="78"/>
    </row>
    <row r="401" spans="1:10">
      <c r="A401" s="78"/>
      <c r="B401" s="78"/>
      <c r="C401" s="78"/>
      <c r="D401" s="78"/>
      <c r="E401" s="78"/>
      <c r="F401" s="78"/>
      <c r="G401" s="78"/>
      <c r="H401" s="78"/>
      <c r="I401" s="78"/>
      <c r="J401" s="78"/>
    </row>
    <row r="402" spans="1:10">
      <c r="A402" s="78"/>
      <c r="B402" s="78"/>
      <c r="C402" s="78"/>
      <c r="D402" s="78"/>
      <c r="E402" s="78"/>
      <c r="F402" s="78"/>
      <c r="G402" s="78"/>
      <c r="H402" s="78"/>
      <c r="I402" s="78"/>
      <c r="J402" s="78"/>
    </row>
    <row r="403" spans="1:10">
      <c r="A403" s="78"/>
      <c r="B403" s="78"/>
      <c r="C403" s="78"/>
      <c r="D403" s="78"/>
      <c r="E403" s="78"/>
      <c r="F403" s="78"/>
      <c r="G403" s="78"/>
      <c r="H403" s="78"/>
      <c r="I403" s="78"/>
      <c r="J403" s="78"/>
    </row>
    <row r="404" spans="1:10">
      <c r="A404" s="78"/>
      <c r="B404" s="78"/>
      <c r="C404" s="78"/>
      <c r="D404" s="78"/>
      <c r="E404" s="78"/>
      <c r="F404" s="78"/>
      <c r="G404" s="78"/>
      <c r="H404" s="78"/>
      <c r="I404" s="78"/>
      <c r="J404" s="78"/>
    </row>
    <row r="405" spans="1:10">
      <c r="A405" s="78"/>
      <c r="B405" s="78"/>
      <c r="C405" s="78"/>
      <c r="D405" s="78"/>
      <c r="E405" s="78"/>
      <c r="F405" s="78"/>
      <c r="G405" s="78"/>
      <c r="H405" s="78"/>
      <c r="I405" s="78"/>
      <c r="J405" s="78"/>
    </row>
    <row r="406" spans="1:10">
      <c r="A406" s="78"/>
      <c r="B406" s="78"/>
      <c r="C406" s="78"/>
      <c r="D406" s="78"/>
      <c r="E406" s="78"/>
      <c r="F406" s="78"/>
      <c r="G406" s="78"/>
      <c r="H406" s="78"/>
      <c r="I406" s="78"/>
      <c r="J406" s="78"/>
    </row>
    <row r="407" spans="1:10">
      <c r="A407" s="78"/>
      <c r="B407" s="78"/>
      <c r="C407" s="78"/>
      <c r="D407" s="78"/>
      <c r="E407" s="78"/>
      <c r="F407" s="78"/>
      <c r="G407" s="78"/>
      <c r="H407" s="78"/>
      <c r="I407" s="78"/>
      <c r="J407" s="78"/>
    </row>
    <row r="408" spans="1:10">
      <c r="A408" s="78"/>
      <c r="B408" s="78"/>
      <c r="C408" s="78"/>
      <c r="D408" s="78"/>
      <c r="E408" s="78"/>
      <c r="F408" s="78"/>
      <c r="G408" s="78"/>
      <c r="H408" s="78"/>
      <c r="I408" s="78"/>
      <c r="J408" s="78"/>
    </row>
    <row r="409" spans="1:10">
      <c r="A409" s="78"/>
      <c r="B409" s="78"/>
      <c r="C409" s="78"/>
      <c r="D409" s="78"/>
      <c r="E409" s="78"/>
      <c r="F409" s="78"/>
      <c r="G409" s="78"/>
      <c r="H409" s="78"/>
      <c r="I409" s="78"/>
      <c r="J409" s="78"/>
    </row>
    <row r="410" spans="1:10">
      <c r="A410" s="78"/>
      <c r="B410" s="78"/>
      <c r="C410" s="78"/>
      <c r="D410" s="78"/>
      <c r="E410" s="78"/>
      <c r="F410" s="78"/>
      <c r="G410" s="78"/>
      <c r="H410" s="78"/>
      <c r="I410" s="78"/>
      <c r="J410" s="78"/>
    </row>
    <row r="411" spans="1:10">
      <c r="A411" s="78"/>
      <c r="B411" s="78"/>
      <c r="C411" s="78"/>
      <c r="D411" s="78"/>
      <c r="E411" s="78"/>
      <c r="F411" s="78"/>
      <c r="G411" s="78"/>
      <c r="H411" s="78"/>
      <c r="I411" s="78"/>
      <c r="J411" s="78"/>
    </row>
    <row r="412" spans="1:10">
      <c r="A412" s="78"/>
      <c r="B412" s="78"/>
      <c r="C412" s="78"/>
      <c r="D412" s="78"/>
      <c r="E412" s="78"/>
      <c r="F412" s="78"/>
      <c r="G412" s="78"/>
      <c r="H412" s="78"/>
      <c r="I412" s="78"/>
      <c r="J412" s="78"/>
    </row>
    <row r="413" spans="1:10">
      <c r="A413" s="78"/>
      <c r="B413" s="78"/>
      <c r="C413" s="78"/>
      <c r="D413" s="78"/>
      <c r="E413" s="78"/>
      <c r="F413" s="78"/>
      <c r="G413" s="78"/>
      <c r="H413" s="78"/>
      <c r="I413" s="78"/>
      <c r="J413" s="78"/>
    </row>
    <row r="414" spans="1:10">
      <c r="A414" s="78"/>
      <c r="B414" s="78"/>
      <c r="C414" s="78"/>
      <c r="D414" s="78"/>
      <c r="E414" s="78"/>
      <c r="F414" s="78"/>
      <c r="G414" s="78"/>
      <c r="H414" s="78"/>
      <c r="I414" s="78"/>
      <c r="J414" s="78"/>
    </row>
    <row r="415" spans="1:10">
      <c r="A415" s="78"/>
      <c r="B415" s="78"/>
      <c r="C415" s="78"/>
      <c r="D415" s="78"/>
      <c r="E415" s="78"/>
      <c r="F415" s="78"/>
      <c r="G415" s="78"/>
      <c r="H415" s="78"/>
      <c r="I415" s="78"/>
      <c r="J415" s="78"/>
    </row>
    <row r="416" spans="1:10">
      <c r="A416" s="78"/>
      <c r="B416" s="78"/>
      <c r="C416" s="78"/>
      <c r="D416" s="78"/>
      <c r="E416" s="78"/>
      <c r="F416" s="78"/>
      <c r="G416" s="78"/>
      <c r="H416" s="78"/>
      <c r="I416" s="78"/>
      <c r="J416" s="78"/>
    </row>
    <row r="417" spans="1:10">
      <c r="A417" s="78"/>
      <c r="B417" s="78"/>
      <c r="C417" s="78"/>
      <c r="D417" s="78"/>
      <c r="E417" s="78"/>
      <c r="F417" s="78"/>
      <c r="G417" s="78"/>
      <c r="H417" s="78"/>
      <c r="I417" s="78"/>
      <c r="J417" s="78"/>
    </row>
    <row r="418" spans="1:10">
      <c r="A418" s="78"/>
      <c r="B418" s="78"/>
      <c r="C418" s="78"/>
      <c r="D418" s="78"/>
      <c r="E418" s="78"/>
      <c r="F418" s="78"/>
      <c r="G418" s="78"/>
      <c r="H418" s="78"/>
      <c r="I418" s="78"/>
      <c r="J418" s="78"/>
    </row>
    <row r="419" spans="1:10">
      <c r="A419" s="78"/>
      <c r="B419" s="78"/>
      <c r="C419" s="78"/>
      <c r="D419" s="78"/>
      <c r="E419" s="78"/>
      <c r="F419" s="78"/>
      <c r="G419" s="78"/>
      <c r="H419" s="78"/>
      <c r="I419" s="78"/>
      <c r="J419" s="78"/>
    </row>
    <row r="420" spans="1:10">
      <c r="A420" s="78"/>
      <c r="B420" s="78"/>
      <c r="C420" s="78"/>
      <c r="D420" s="78"/>
      <c r="E420" s="78"/>
      <c r="F420" s="78"/>
      <c r="G420" s="78"/>
      <c r="H420" s="78"/>
      <c r="I420" s="78"/>
      <c r="J420" s="78"/>
    </row>
    <row r="421" spans="1:10">
      <c r="A421" s="78"/>
      <c r="B421" s="78"/>
      <c r="C421" s="78"/>
      <c r="D421" s="78"/>
      <c r="E421" s="78"/>
      <c r="F421" s="78"/>
      <c r="G421" s="78"/>
      <c r="H421" s="78"/>
      <c r="I421" s="78"/>
      <c r="J421" s="78"/>
    </row>
    <row r="422" spans="1:10">
      <c r="A422" s="78"/>
      <c r="B422" s="78"/>
      <c r="C422" s="78"/>
      <c r="D422" s="78"/>
      <c r="E422" s="78"/>
      <c r="F422" s="78"/>
      <c r="G422" s="78"/>
      <c r="H422" s="78"/>
      <c r="I422" s="78"/>
      <c r="J422" s="78"/>
    </row>
    <row r="423" spans="1:10">
      <c r="A423" s="78"/>
      <c r="B423" s="78"/>
      <c r="C423" s="78"/>
      <c r="D423" s="78"/>
      <c r="E423" s="78"/>
      <c r="F423" s="78"/>
      <c r="G423" s="78"/>
      <c r="H423" s="78"/>
      <c r="I423" s="78"/>
      <c r="J423" s="78"/>
    </row>
    <row r="424" spans="1:10">
      <c r="A424" s="78"/>
      <c r="B424" s="78"/>
      <c r="C424" s="78"/>
      <c r="D424" s="78"/>
      <c r="E424" s="78"/>
      <c r="F424" s="78"/>
      <c r="G424" s="78"/>
      <c r="H424" s="78"/>
      <c r="I424" s="78"/>
      <c r="J424" s="78"/>
    </row>
    <row r="425" spans="1:10">
      <c r="A425" s="78"/>
      <c r="B425" s="78"/>
      <c r="C425" s="78"/>
      <c r="D425" s="78"/>
      <c r="E425" s="78"/>
      <c r="F425" s="78"/>
      <c r="G425" s="78"/>
      <c r="H425" s="78"/>
      <c r="I425" s="78"/>
      <c r="J425" s="78"/>
    </row>
    <row r="426" spans="1:10">
      <c r="A426" s="78"/>
      <c r="B426" s="78"/>
      <c r="C426" s="78"/>
      <c r="D426" s="78"/>
      <c r="E426" s="78"/>
      <c r="F426" s="78"/>
      <c r="G426" s="78"/>
      <c r="H426" s="78"/>
      <c r="I426" s="78"/>
      <c r="J426" s="78"/>
    </row>
    <row r="427" spans="1:10">
      <c r="A427" s="78"/>
      <c r="B427" s="78"/>
      <c r="C427" s="78"/>
      <c r="D427" s="78"/>
      <c r="E427" s="78"/>
      <c r="F427" s="78"/>
      <c r="G427" s="78"/>
      <c r="H427" s="78"/>
      <c r="I427" s="78"/>
      <c r="J427" s="78"/>
    </row>
    <row r="428" spans="1:10">
      <c r="A428" s="78"/>
      <c r="B428" s="78"/>
      <c r="C428" s="78"/>
      <c r="D428" s="78"/>
      <c r="E428" s="78"/>
      <c r="F428" s="78"/>
      <c r="G428" s="78"/>
      <c r="H428" s="78"/>
      <c r="I428" s="78"/>
      <c r="J428" s="78"/>
    </row>
    <row r="429" spans="1:10">
      <c r="A429" s="78"/>
      <c r="B429" s="78"/>
      <c r="C429" s="78"/>
      <c r="D429" s="78"/>
      <c r="E429" s="78"/>
      <c r="F429" s="78"/>
      <c r="G429" s="78"/>
      <c r="H429" s="78"/>
      <c r="I429" s="78"/>
      <c r="J429" s="78"/>
    </row>
    <row r="430" spans="1:10">
      <c r="A430" s="78"/>
      <c r="B430" s="78"/>
      <c r="C430" s="78"/>
      <c r="D430" s="78"/>
      <c r="E430" s="78"/>
      <c r="F430" s="78"/>
      <c r="G430" s="78"/>
      <c r="H430" s="78"/>
      <c r="I430" s="78"/>
      <c r="J430" s="78"/>
    </row>
    <row r="431" spans="1:10">
      <c r="A431" s="78"/>
      <c r="B431" s="78"/>
      <c r="C431" s="78"/>
      <c r="D431" s="78"/>
      <c r="E431" s="78"/>
      <c r="F431" s="78"/>
      <c r="G431" s="78"/>
      <c r="H431" s="78"/>
      <c r="I431" s="78"/>
      <c r="J431" s="78"/>
    </row>
    <row r="432" spans="1:10">
      <c r="A432" s="78"/>
      <c r="B432" s="78"/>
      <c r="C432" s="78"/>
      <c r="D432" s="78"/>
      <c r="E432" s="78"/>
      <c r="F432" s="78"/>
      <c r="G432" s="78"/>
      <c r="H432" s="78"/>
      <c r="I432" s="78"/>
      <c r="J432" s="78"/>
    </row>
    <row r="433" spans="1:10">
      <c r="A433" s="78"/>
      <c r="B433" s="78"/>
      <c r="C433" s="78"/>
      <c r="D433" s="78"/>
      <c r="E433" s="78"/>
      <c r="F433" s="78"/>
      <c r="G433" s="78"/>
      <c r="H433" s="78"/>
      <c r="I433" s="78"/>
      <c r="J433" s="78"/>
    </row>
    <row r="434" spans="1:10">
      <c r="A434" s="78"/>
      <c r="B434" s="78"/>
      <c r="C434" s="78"/>
      <c r="D434" s="78"/>
      <c r="E434" s="78"/>
      <c r="F434" s="78"/>
      <c r="G434" s="78"/>
      <c r="H434" s="78"/>
      <c r="I434" s="78"/>
      <c r="J434" s="78"/>
    </row>
    <row r="435" spans="1:10">
      <c r="A435" s="78"/>
      <c r="B435" s="78"/>
      <c r="C435" s="78"/>
      <c r="D435" s="78"/>
      <c r="E435" s="78"/>
      <c r="F435" s="78"/>
      <c r="G435" s="78"/>
      <c r="H435" s="78"/>
      <c r="I435" s="78"/>
      <c r="J435" s="78"/>
    </row>
    <row r="436" spans="1:10">
      <c r="A436" s="78"/>
      <c r="B436" s="78"/>
      <c r="C436" s="78"/>
      <c r="D436" s="78"/>
      <c r="E436" s="78"/>
      <c r="F436" s="78"/>
      <c r="G436" s="78"/>
      <c r="H436" s="78"/>
      <c r="I436" s="78"/>
      <c r="J436" s="78"/>
    </row>
    <row r="437" spans="1:10">
      <c r="A437" s="78"/>
      <c r="B437" s="78"/>
      <c r="C437" s="78"/>
      <c r="D437" s="78"/>
      <c r="E437" s="78"/>
      <c r="F437" s="78"/>
      <c r="G437" s="78"/>
      <c r="H437" s="78"/>
      <c r="I437" s="78"/>
      <c r="J437" s="78"/>
    </row>
    <row r="438" spans="1:10">
      <c r="A438" s="78"/>
      <c r="B438" s="78"/>
      <c r="C438" s="78"/>
      <c r="D438" s="78"/>
      <c r="E438" s="78"/>
      <c r="F438" s="78"/>
      <c r="G438" s="78"/>
      <c r="H438" s="78"/>
      <c r="I438" s="78"/>
      <c r="J438" s="78"/>
    </row>
    <row r="439" spans="1:10">
      <c r="A439" s="78"/>
      <c r="B439" s="78"/>
      <c r="C439" s="78"/>
      <c r="D439" s="78"/>
      <c r="E439" s="78"/>
      <c r="F439" s="78"/>
      <c r="G439" s="78"/>
      <c r="H439" s="78"/>
      <c r="I439" s="78"/>
      <c r="J439" s="78"/>
    </row>
    <row r="440" spans="1:10">
      <c r="A440" s="78"/>
      <c r="B440" s="78"/>
      <c r="C440" s="78"/>
      <c r="D440" s="78"/>
      <c r="E440" s="78"/>
      <c r="F440" s="78"/>
      <c r="G440" s="78"/>
      <c r="H440" s="78"/>
      <c r="I440" s="78"/>
      <c r="J440" s="78"/>
    </row>
    <row r="441" spans="1:10">
      <c r="A441" s="78"/>
      <c r="B441" s="78"/>
      <c r="C441" s="78"/>
      <c r="D441" s="78"/>
      <c r="E441" s="78"/>
      <c r="F441" s="78"/>
      <c r="G441" s="78"/>
      <c r="H441" s="78"/>
      <c r="I441" s="78"/>
      <c r="J441" s="78"/>
    </row>
    <row r="442" spans="1:10">
      <c r="A442" s="78"/>
      <c r="B442" s="78"/>
      <c r="C442" s="78"/>
      <c r="D442" s="78"/>
      <c r="E442" s="78"/>
      <c r="F442" s="78"/>
      <c r="G442" s="78"/>
      <c r="H442" s="78"/>
      <c r="I442" s="78"/>
      <c r="J442" s="78"/>
    </row>
    <row r="443" spans="1:10">
      <c r="A443" s="78"/>
      <c r="B443" s="78"/>
      <c r="C443" s="78"/>
      <c r="D443" s="78"/>
      <c r="E443" s="78"/>
      <c r="F443" s="78"/>
      <c r="G443" s="78"/>
      <c r="H443" s="78"/>
      <c r="I443" s="78"/>
      <c r="J443" s="78"/>
    </row>
    <row r="444" spans="1:10">
      <c r="A444" s="78"/>
      <c r="B444" s="78"/>
      <c r="C444" s="78"/>
      <c r="D444" s="78"/>
      <c r="E444" s="78"/>
      <c r="F444" s="78"/>
      <c r="G444" s="78"/>
      <c r="H444" s="78"/>
      <c r="I444" s="78"/>
      <c r="J444" s="78"/>
    </row>
    <row r="445" spans="1:10">
      <c r="A445" s="78"/>
      <c r="B445" s="78"/>
      <c r="C445" s="78"/>
      <c r="D445" s="78"/>
      <c r="E445" s="78"/>
      <c r="F445" s="78"/>
      <c r="G445" s="78"/>
      <c r="H445" s="78"/>
      <c r="I445" s="78"/>
      <c r="J445" s="78"/>
    </row>
    <row r="446" spans="1:10">
      <c r="A446" s="78"/>
      <c r="B446" s="78"/>
      <c r="C446" s="78"/>
      <c r="D446" s="78"/>
      <c r="E446" s="78"/>
      <c r="F446" s="78"/>
      <c r="G446" s="78"/>
      <c r="H446" s="78"/>
      <c r="I446" s="78"/>
      <c r="J446" s="78"/>
    </row>
    <row r="447" spans="1:10">
      <c r="A447" s="78"/>
      <c r="B447" s="78"/>
      <c r="C447" s="78"/>
      <c r="D447" s="78"/>
      <c r="E447" s="78"/>
      <c r="F447" s="78"/>
      <c r="G447" s="78"/>
      <c r="H447" s="78"/>
      <c r="I447" s="78"/>
      <c r="J447" s="78"/>
    </row>
    <row r="448" spans="1:10">
      <c r="A448" s="78"/>
      <c r="B448" s="78"/>
      <c r="C448" s="78"/>
      <c r="D448" s="78"/>
      <c r="E448" s="78"/>
      <c r="F448" s="78"/>
      <c r="G448" s="78"/>
      <c r="H448" s="78"/>
      <c r="I448" s="78"/>
      <c r="J448" s="78"/>
    </row>
    <row r="449" spans="1:10">
      <c r="A449" s="78"/>
      <c r="B449" s="78"/>
      <c r="C449" s="78"/>
      <c r="D449" s="78"/>
      <c r="E449" s="78"/>
      <c r="F449" s="78"/>
      <c r="G449" s="78"/>
      <c r="H449" s="78"/>
      <c r="I449" s="78"/>
      <c r="J449" s="78"/>
    </row>
    <row r="450" spans="1:10">
      <c r="A450" s="78"/>
      <c r="B450" s="78"/>
      <c r="C450" s="78"/>
      <c r="D450" s="78"/>
      <c r="E450" s="78"/>
      <c r="F450" s="78"/>
      <c r="G450" s="78"/>
      <c r="H450" s="78"/>
      <c r="I450" s="78"/>
      <c r="J450" s="78"/>
    </row>
    <row r="451" spans="1:10">
      <c r="A451" s="78"/>
      <c r="B451" s="78"/>
      <c r="C451" s="78"/>
      <c r="D451" s="78"/>
      <c r="E451" s="78"/>
      <c r="F451" s="78"/>
      <c r="G451" s="78"/>
      <c r="H451" s="78"/>
      <c r="I451" s="78"/>
      <c r="J451" s="78"/>
    </row>
    <row r="452" spans="1:10">
      <c r="A452" s="78"/>
      <c r="B452" s="78"/>
      <c r="C452" s="78"/>
      <c r="D452" s="78"/>
      <c r="E452" s="78"/>
      <c r="F452" s="78"/>
      <c r="G452" s="78"/>
      <c r="H452" s="78"/>
      <c r="I452" s="78"/>
      <c r="J452" s="78"/>
    </row>
    <row r="453" spans="1:10">
      <c r="A453" s="78"/>
      <c r="B453" s="78"/>
      <c r="C453" s="78"/>
      <c r="D453" s="78"/>
      <c r="E453" s="78"/>
      <c r="F453" s="78"/>
      <c r="G453" s="78"/>
      <c r="H453" s="78"/>
      <c r="I453" s="78"/>
      <c r="J453" s="78"/>
    </row>
    <row r="454" spans="1:10">
      <c r="A454" s="78"/>
      <c r="B454" s="78"/>
      <c r="C454" s="78"/>
      <c r="D454" s="78"/>
      <c r="E454" s="78"/>
      <c r="F454" s="78"/>
      <c r="G454" s="78"/>
      <c r="H454" s="78"/>
      <c r="I454" s="78"/>
      <c r="J454" s="78"/>
    </row>
    <row r="455" spans="1:10">
      <c r="A455" s="78"/>
      <c r="B455" s="78"/>
      <c r="C455" s="78"/>
      <c r="D455" s="78"/>
      <c r="E455" s="78"/>
      <c r="F455" s="78"/>
      <c r="G455" s="78"/>
      <c r="H455" s="78"/>
      <c r="I455" s="78"/>
      <c r="J455" s="78"/>
    </row>
    <row r="456" spans="1:10">
      <c r="A456" s="78"/>
      <c r="B456" s="78"/>
      <c r="C456" s="78"/>
      <c r="D456" s="78"/>
      <c r="E456" s="78"/>
      <c r="F456" s="78"/>
      <c r="G456" s="78"/>
      <c r="H456" s="78"/>
      <c r="I456" s="78"/>
      <c r="J456" s="78"/>
    </row>
    <row r="457" spans="1:10">
      <c r="A457" s="78"/>
      <c r="B457" s="78"/>
      <c r="C457" s="78"/>
      <c r="D457" s="78"/>
      <c r="E457" s="78"/>
      <c r="F457" s="78"/>
      <c r="G457" s="78"/>
      <c r="H457" s="78"/>
      <c r="I457" s="78"/>
      <c r="J457" s="78"/>
    </row>
    <row r="458" spans="1:10">
      <c r="A458" s="78"/>
      <c r="B458" s="78"/>
      <c r="C458" s="78"/>
      <c r="D458" s="78"/>
      <c r="E458" s="78"/>
      <c r="F458" s="78"/>
      <c r="G458" s="78"/>
      <c r="H458" s="78"/>
      <c r="I458" s="78"/>
      <c r="J458" s="78"/>
    </row>
    <row r="459" spans="1:10">
      <c r="A459" s="78"/>
      <c r="B459" s="78"/>
      <c r="C459" s="78"/>
      <c r="D459" s="78"/>
      <c r="E459" s="78"/>
      <c r="F459" s="78"/>
      <c r="G459" s="78"/>
      <c r="H459" s="78"/>
      <c r="I459" s="78"/>
      <c r="J459" s="78"/>
    </row>
    <row r="460" spans="1:10">
      <c r="A460" s="78"/>
      <c r="B460" s="78"/>
      <c r="C460" s="78"/>
      <c r="D460" s="78"/>
      <c r="E460" s="78"/>
      <c r="F460" s="78"/>
      <c r="G460" s="78"/>
      <c r="H460" s="78"/>
      <c r="I460" s="78"/>
      <c r="J460" s="78"/>
    </row>
    <row r="461" spans="1:10">
      <c r="A461" s="78"/>
      <c r="B461" s="78"/>
      <c r="C461" s="78"/>
      <c r="D461" s="78"/>
      <c r="E461" s="78"/>
      <c r="F461" s="78"/>
      <c r="G461" s="78"/>
      <c r="H461" s="78"/>
      <c r="I461" s="78"/>
      <c r="J461" s="78"/>
    </row>
    <row r="462" spans="1:10">
      <c r="A462" s="78"/>
      <c r="B462" s="78"/>
      <c r="C462" s="78"/>
      <c r="D462" s="78"/>
      <c r="E462" s="78"/>
      <c r="F462" s="78"/>
      <c r="G462" s="78"/>
      <c r="H462" s="78"/>
      <c r="I462" s="78"/>
      <c r="J462" s="78"/>
    </row>
    <row r="463" spans="1:10">
      <c r="A463" s="78"/>
      <c r="B463" s="78"/>
      <c r="C463" s="78"/>
      <c r="D463" s="78"/>
      <c r="E463" s="78"/>
      <c r="F463" s="78"/>
      <c r="G463" s="78"/>
      <c r="H463" s="78"/>
      <c r="I463" s="78"/>
      <c r="J463" s="78"/>
    </row>
    <row r="464" spans="1:10">
      <c r="A464" s="78"/>
      <c r="B464" s="78"/>
      <c r="C464" s="78"/>
      <c r="D464" s="78"/>
      <c r="E464" s="78"/>
      <c r="F464" s="78"/>
      <c r="G464" s="78"/>
      <c r="H464" s="78"/>
      <c r="I464" s="78"/>
      <c r="J464" s="78"/>
    </row>
    <row r="465" spans="1:10">
      <c r="A465" s="78"/>
      <c r="B465" s="78"/>
      <c r="C465" s="78"/>
      <c r="D465" s="78"/>
      <c r="E465" s="78"/>
      <c r="F465" s="78"/>
      <c r="G465" s="78"/>
      <c r="H465" s="78"/>
      <c r="I465" s="78"/>
      <c r="J465" s="78"/>
    </row>
    <row r="466" spans="1:10">
      <c r="A466" s="78"/>
      <c r="B466" s="78"/>
      <c r="C466" s="78"/>
      <c r="D466" s="78"/>
      <c r="E466" s="78"/>
      <c r="F466" s="78"/>
      <c r="G466" s="78"/>
      <c r="H466" s="78"/>
      <c r="I466" s="78"/>
      <c r="J466" s="78"/>
    </row>
    <row r="467" spans="1:10">
      <c r="A467" s="78"/>
      <c r="B467" s="78"/>
      <c r="C467" s="78"/>
      <c r="D467" s="78"/>
      <c r="E467" s="78"/>
      <c r="F467" s="78"/>
      <c r="G467" s="78"/>
      <c r="H467" s="78"/>
      <c r="I467" s="78"/>
      <c r="J467" s="78"/>
    </row>
    <row r="468" spans="1:10">
      <c r="A468" s="78"/>
      <c r="B468" s="78"/>
      <c r="C468" s="78"/>
      <c r="D468" s="78"/>
      <c r="E468" s="78"/>
      <c r="F468" s="78"/>
      <c r="G468" s="78"/>
      <c r="H468" s="78"/>
      <c r="I468" s="78"/>
      <c r="J468" s="78"/>
    </row>
    <row r="469" spans="1:10">
      <c r="A469" s="78"/>
      <c r="B469" s="78"/>
      <c r="C469" s="78"/>
      <c r="D469" s="78"/>
      <c r="E469" s="78"/>
      <c r="F469" s="78"/>
      <c r="G469" s="78"/>
      <c r="H469" s="78"/>
      <c r="I469" s="78"/>
      <c r="J469" s="78"/>
    </row>
    <row r="470" spans="1:10">
      <c r="A470" s="78"/>
      <c r="B470" s="78"/>
      <c r="C470" s="78"/>
      <c r="D470" s="78"/>
      <c r="E470" s="78"/>
      <c r="F470" s="78"/>
      <c r="G470" s="78"/>
      <c r="H470" s="78"/>
      <c r="I470" s="78"/>
      <c r="J470" s="78"/>
    </row>
    <row r="471" spans="1:10">
      <c r="A471" s="78"/>
      <c r="B471" s="78"/>
      <c r="C471" s="78"/>
      <c r="D471" s="78"/>
      <c r="E471" s="78"/>
      <c r="F471" s="78"/>
      <c r="G471" s="78"/>
      <c r="H471" s="78"/>
      <c r="I471" s="78"/>
      <c r="J471" s="78"/>
    </row>
    <row r="472" spans="1:10">
      <c r="A472" s="78"/>
      <c r="B472" s="78"/>
      <c r="C472" s="78"/>
      <c r="D472" s="78"/>
      <c r="E472" s="78"/>
      <c r="F472" s="78"/>
      <c r="G472" s="78"/>
      <c r="H472" s="78"/>
      <c r="I472" s="78"/>
      <c r="J472" s="78"/>
    </row>
    <row r="473" spans="1:10">
      <c r="A473" s="78"/>
      <c r="B473" s="78"/>
      <c r="C473" s="78"/>
      <c r="D473" s="78"/>
      <c r="E473" s="78"/>
      <c r="F473" s="78"/>
      <c r="G473" s="78"/>
      <c r="H473" s="78"/>
      <c r="I473" s="78"/>
      <c r="J473" s="78"/>
    </row>
    <row r="474" spans="1:10">
      <c r="A474" s="78"/>
      <c r="B474" s="78"/>
      <c r="C474" s="78"/>
      <c r="D474" s="78"/>
      <c r="E474" s="78"/>
      <c r="F474" s="78"/>
      <c r="G474" s="78"/>
      <c r="H474" s="78"/>
      <c r="I474" s="78"/>
      <c r="J474" s="78"/>
    </row>
    <row r="475" spans="1:10">
      <c r="A475" s="78"/>
      <c r="B475" s="78"/>
      <c r="C475" s="78"/>
      <c r="D475" s="78"/>
      <c r="E475" s="78"/>
      <c r="F475" s="78"/>
      <c r="G475" s="78"/>
      <c r="H475" s="78"/>
      <c r="I475" s="78"/>
      <c r="J475" s="78"/>
    </row>
    <row r="476" spans="1:10">
      <c r="A476" s="78"/>
      <c r="B476" s="78"/>
      <c r="C476" s="78"/>
      <c r="D476" s="78"/>
      <c r="E476" s="78"/>
      <c r="F476" s="78"/>
      <c r="G476" s="78"/>
      <c r="H476" s="78"/>
      <c r="I476" s="78"/>
      <c r="J476" s="78"/>
    </row>
    <row r="477" spans="1:10">
      <c r="A477" s="78"/>
      <c r="B477" s="78"/>
      <c r="C477" s="78"/>
      <c r="D477" s="78"/>
      <c r="E477" s="78"/>
      <c r="F477" s="78"/>
      <c r="G477" s="78"/>
      <c r="H477" s="78"/>
      <c r="I477" s="78"/>
      <c r="J477" s="78"/>
    </row>
    <row r="478" spans="1:10">
      <c r="A478" s="78"/>
      <c r="B478" s="78"/>
      <c r="C478" s="78"/>
      <c r="D478" s="78"/>
      <c r="E478" s="78"/>
      <c r="F478" s="78"/>
      <c r="G478" s="78"/>
      <c r="H478" s="78"/>
      <c r="I478" s="78"/>
      <c r="J478" s="78"/>
    </row>
    <row r="479" spans="1:10">
      <c r="A479" s="78"/>
      <c r="B479" s="78"/>
      <c r="C479" s="78"/>
      <c r="D479" s="78"/>
      <c r="E479" s="78"/>
      <c r="F479" s="78"/>
      <c r="G479" s="78"/>
      <c r="H479" s="78"/>
      <c r="I479" s="78"/>
      <c r="J479" s="78"/>
    </row>
    <row r="480" spans="1:10">
      <c r="A480" s="78"/>
      <c r="B480" s="78"/>
      <c r="C480" s="78"/>
      <c r="D480" s="78"/>
      <c r="E480" s="78"/>
      <c r="F480" s="78"/>
      <c r="G480" s="78"/>
      <c r="H480" s="78"/>
      <c r="I480" s="78"/>
      <c r="J480" s="78"/>
    </row>
    <row r="481" spans="1:10">
      <c r="A481" s="78"/>
      <c r="B481" s="78"/>
      <c r="C481" s="78"/>
      <c r="D481" s="78"/>
      <c r="E481" s="78"/>
      <c r="F481" s="78"/>
      <c r="G481" s="78"/>
      <c r="H481" s="78"/>
      <c r="I481" s="78"/>
      <c r="J481" s="78"/>
    </row>
    <row r="482" spans="1:10">
      <c r="A482" s="78"/>
      <c r="B482" s="78"/>
      <c r="C482" s="78"/>
      <c r="D482" s="78"/>
      <c r="E482" s="78"/>
      <c r="F482" s="78"/>
      <c r="G482" s="78"/>
      <c r="H482" s="78"/>
      <c r="I482" s="78"/>
      <c r="J482" s="78"/>
    </row>
    <row r="483" spans="1:10">
      <c r="A483" s="78"/>
      <c r="B483" s="78"/>
      <c r="C483" s="78"/>
      <c r="D483" s="78"/>
      <c r="E483" s="78"/>
      <c r="F483" s="78"/>
      <c r="G483" s="78"/>
      <c r="H483" s="78"/>
      <c r="I483" s="78"/>
      <c r="J483" s="78"/>
    </row>
    <row r="484" spans="1:10">
      <c r="A484" s="78"/>
      <c r="B484" s="78"/>
      <c r="C484" s="78"/>
      <c r="D484" s="78"/>
      <c r="E484" s="78"/>
      <c r="F484" s="78"/>
      <c r="G484" s="78"/>
      <c r="H484" s="78"/>
      <c r="I484" s="78"/>
      <c r="J484" s="78"/>
    </row>
    <row r="485" spans="1:10">
      <c r="A485" s="78"/>
      <c r="B485" s="78"/>
      <c r="C485" s="78"/>
      <c r="D485" s="78"/>
      <c r="E485" s="78"/>
      <c r="F485" s="78"/>
      <c r="G485" s="78"/>
      <c r="H485" s="78"/>
      <c r="I485" s="78"/>
      <c r="J485" s="78"/>
    </row>
    <row r="486" spans="1:10">
      <c r="A486" s="78"/>
      <c r="B486" s="78"/>
      <c r="C486" s="78"/>
      <c r="D486" s="78"/>
      <c r="E486" s="78"/>
      <c r="F486" s="78"/>
      <c r="G486" s="78"/>
      <c r="H486" s="78"/>
      <c r="I486" s="78"/>
      <c r="J486" s="78"/>
    </row>
    <row r="487" spans="1:10">
      <c r="A487" s="78"/>
      <c r="B487" s="78"/>
      <c r="C487" s="78"/>
      <c r="D487" s="78"/>
      <c r="E487" s="78"/>
      <c r="F487" s="78"/>
      <c r="G487" s="78"/>
      <c r="H487" s="78"/>
      <c r="I487" s="78"/>
      <c r="J487" s="78"/>
    </row>
    <row r="488" spans="1:10">
      <c r="A488" s="78"/>
      <c r="B488" s="78"/>
      <c r="C488" s="78"/>
      <c r="D488" s="78"/>
      <c r="E488" s="78"/>
      <c r="F488" s="78"/>
      <c r="G488" s="78"/>
      <c r="H488" s="78"/>
      <c r="I488" s="78"/>
      <c r="J488" s="78"/>
    </row>
    <row r="489" spans="1:10">
      <c r="A489" s="78"/>
      <c r="B489" s="78"/>
      <c r="C489" s="78"/>
      <c r="D489" s="78"/>
      <c r="E489" s="78"/>
      <c r="F489" s="78"/>
      <c r="G489" s="78"/>
      <c r="H489" s="78"/>
      <c r="I489" s="78"/>
      <c r="J489" s="78"/>
    </row>
    <row r="490" spans="1:10">
      <c r="A490" s="78"/>
      <c r="B490" s="78"/>
      <c r="C490" s="78"/>
      <c r="D490" s="78"/>
      <c r="E490" s="78"/>
      <c r="F490" s="78"/>
      <c r="G490" s="78"/>
      <c r="H490" s="78"/>
      <c r="I490" s="78"/>
      <c r="J490" s="78"/>
    </row>
    <row r="491" spans="1:10">
      <c r="A491" s="78"/>
      <c r="B491" s="78"/>
      <c r="C491" s="78"/>
      <c r="D491" s="78"/>
      <c r="E491" s="78"/>
      <c r="F491" s="78"/>
      <c r="G491" s="78"/>
      <c r="H491" s="78"/>
      <c r="I491" s="78"/>
      <c r="J491" s="78"/>
    </row>
    <row r="492" spans="1:10">
      <c r="A492" s="78"/>
      <c r="B492" s="78"/>
      <c r="C492" s="78"/>
      <c r="D492" s="78"/>
      <c r="E492" s="78"/>
      <c r="F492" s="78"/>
      <c r="G492" s="78"/>
      <c r="H492" s="78"/>
      <c r="I492" s="78"/>
      <c r="J492" s="78"/>
    </row>
    <row r="493" spans="1:10">
      <c r="A493" s="78"/>
      <c r="B493" s="78"/>
      <c r="C493" s="78"/>
      <c r="D493" s="78"/>
      <c r="E493" s="78"/>
      <c r="F493" s="78"/>
      <c r="G493" s="78"/>
      <c r="H493" s="78"/>
      <c r="I493" s="78"/>
      <c r="J493" s="78"/>
    </row>
    <row r="494" spans="1:10">
      <c r="A494" s="78"/>
      <c r="B494" s="78"/>
      <c r="C494" s="78"/>
      <c r="D494" s="78"/>
      <c r="E494" s="78"/>
      <c r="F494" s="78"/>
      <c r="G494" s="78"/>
      <c r="H494" s="78"/>
      <c r="I494" s="78"/>
      <c r="J494" s="78"/>
    </row>
    <row r="495" spans="1:10">
      <c r="A495" s="78"/>
      <c r="B495" s="78"/>
      <c r="C495" s="78"/>
      <c r="D495" s="78"/>
      <c r="E495" s="78"/>
      <c r="F495" s="78"/>
      <c r="G495" s="78"/>
      <c r="H495" s="78"/>
      <c r="I495" s="78"/>
      <c r="J495" s="78"/>
    </row>
    <row r="496" spans="1:10">
      <c r="A496" s="78"/>
      <c r="B496" s="78"/>
      <c r="C496" s="78"/>
      <c r="D496" s="78"/>
      <c r="E496" s="78"/>
      <c r="F496" s="78"/>
      <c r="G496" s="78"/>
      <c r="H496" s="78"/>
      <c r="I496" s="78"/>
      <c r="J496" s="78"/>
    </row>
    <row r="497" spans="1:10">
      <c r="A497" s="78"/>
      <c r="B497" s="78"/>
      <c r="C497" s="78"/>
      <c r="D497" s="78"/>
      <c r="E497" s="78"/>
      <c r="F497" s="78"/>
      <c r="G497" s="78"/>
      <c r="H497" s="78"/>
      <c r="I497" s="78"/>
      <c r="J497" s="78"/>
    </row>
    <row r="498" spans="1:10">
      <c r="A498" s="78"/>
      <c r="B498" s="78"/>
      <c r="C498" s="78"/>
      <c r="D498" s="78"/>
      <c r="E498" s="78"/>
      <c r="F498" s="78"/>
      <c r="G498" s="78"/>
      <c r="H498" s="78"/>
      <c r="I498" s="78"/>
      <c r="J498" s="78"/>
    </row>
    <row r="499" spans="1:10">
      <c r="A499" s="78"/>
      <c r="B499" s="78"/>
      <c r="C499" s="78"/>
      <c r="D499" s="78"/>
      <c r="E499" s="78"/>
      <c r="F499" s="78"/>
      <c r="G499" s="78"/>
      <c r="H499" s="78"/>
      <c r="I499" s="78"/>
      <c r="J499" s="78"/>
    </row>
    <row r="500" spans="1:10">
      <c r="A500" s="78"/>
      <c r="B500" s="78"/>
      <c r="C500" s="78"/>
      <c r="D500" s="78"/>
      <c r="E500" s="78"/>
      <c r="F500" s="78"/>
      <c r="G500" s="78"/>
      <c r="H500" s="78"/>
      <c r="I500" s="78"/>
      <c r="J500" s="78"/>
    </row>
    <row r="501" spans="1:10">
      <c r="A501" s="78"/>
      <c r="B501" s="78"/>
      <c r="C501" s="78"/>
      <c r="D501" s="78"/>
      <c r="E501" s="78"/>
      <c r="F501" s="78"/>
      <c r="G501" s="78"/>
      <c r="H501" s="78"/>
      <c r="I501" s="78"/>
      <c r="J501" s="78"/>
    </row>
    <row r="502" spans="1:10">
      <c r="A502" s="78"/>
      <c r="B502" s="78"/>
      <c r="C502" s="78"/>
      <c r="D502" s="78"/>
      <c r="E502" s="78"/>
      <c r="F502" s="78"/>
      <c r="G502" s="78"/>
      <c r="H502" s="78"/>
      <c r="I502" s="78"/>
      <c r="J502" s="78"/>
    </row>
    <row r="503" spans="1:10">
      <c r="A503" s="78"/>
      <c r="B503" s="78"/>
      <c r="C503" s="78"/>
      <c r="D503" s="78"/>
      <c r="E503" s="78"/>
      <c r="F503" s="78"/>
      <c r="G503" s="78"/>
      <c r="H503" s="78"/>
      <c r="I503" s="78"/>
      <c r="J503" s="78"/>
    </row>
    <row r="504" spans="1:10">
      <c r="A504" s="78"/>
      <c r="B504" s="78"/>
      <c r="C504" s="78"/>
      <c r="D504" s="78"/>
      <c r="E504" s="78"/>
      <c r="F504" s="78"/>
      <c r="G504" s="78"/>
      <c r="H504" s="78"/>
      <c r="I504" s="78"/>
      <c r="J504" s="78"/>
    </row>
    <row r="505" spans="1:10">
      <c r="A505" s="78"/>
      <c r="B505" s="78"/>
      <c r="C505" s="78"/>
      <c r="D505" s="78"/>
      <c r="E505" s="78"/>
      <c r="F505" s="78"/>
      <c r="G505" s="78"/>
      <c r="H505" s="78"/>
      <c r="I505" s="78"/>
      <c r="J505" s="78"/>
    </row>
    <row r="506" spans="1:10">
      <c r="A506" s="78"/>
      <c r="B506" s="78"/>
      <c r="C506" s="78"/>
      <c r="D506" s="78"/>
      <c r="E506" s="78"/>
      <c r="F506" s="78"/>
      <c r="G506" s="78"/>
      <c r="H506" s="78"/>
      <c r="I506" s="78"/>
      <c r="J506" s="78"/>
    </row>
    <row r="507" spans="1:10">
      <c r="A507" s="78"/>
      <c r="B507" s="78"/>
      <c r="C507" s="78"/>
      <c r="D507" s="78"/>
      <c r="E507" s="78"/>
      <c r="F507" s="78"/>
      <c r="G507" s="78"/>
      <c r="H507" s="78"/>
      <c r="I507" s="78"/>
      <c r="J507" s="78"/>
    </row>
    <row r="508" spans="1:10">
      <c r="A508" s="78"/>
      <c r="B508" s="78"/>
      <c r="C508" s="78"/>
      <c r="D508" s="78"/>
      <c r="E508" s="78"/>
      <c r="F508" s="78"/>
      <c r="G508" s="78"/>
      <c r="H508" s="78"/>
      <c r="I508" s="78"/>
      <c r="J508" s="78"/>
    </row>
    <row r="509" spans="1:10">
      <c r="A509" s="78"/>
      <c r="B509" s="78"/>
      <c r="C509" s="78"/>
      <c r="D509" s="78"/>
      <c r="E509" s="78"/>
      <c r="F509" s="78"/>
      <c r="G509" s="78"/>
      <c r="H509" s="78"/>
      <c r="I509" s="78"/>
      <c r="J509" s="78"/>
    </row>
    <row r="510" spans="1:10">
      <c r="A510" s="78"/>
      <c r="B510" s="78"/>
      <c r="C510" s="78"/>
      <c r="D510" s="78"/>
      <c r="E510" s="78"/>
      <c r="F510" s="78"/>
      <c r="G510" s="78"/>
      <c r="H510" s="78"/>
      <c r="I510" s="78"/>
      <c r="J510" s="78"/>
    </row>
    <row r="511" spans="1:10">
      <c r="A511" s="78"/>
      <c r="B511" s="78"/>
      <c r="C511" s="78"/>
      <c r="D511" s="78"/>
      <c r="E511" s="78"/>
      <c r="F511" s="78"/>
      <c r="G511" s="78"/>
      <c r="H511" s="78"/>
      <c r="I511" s="78"/>
      <c r="J511" s="78"/>
    </row>
    <row r="512" spans="1:10">
      <c r="A512" s="78"/>
      <c r="B512" s="78"/>
      <c r="C512" s="78"/>
      <c r="D512" s="78"/>
      <c r="E512" s="78"/>
      <c r="F512" s="78"/>
      <c r="G512" s="78"/>
      <c r="H512" s="78"/>
      <c r="I512" s="78"/>
      <c r="J512" s="78"/>
    </row>
    <row r="513" spans="1:10">
      <c r="A513" s="78"/>
      <c r="B513" s="78"/>
      <c r="C513" s="78"/>
      <c r="D513" s="78"/>
      <c r="E513" s="78"/>
      <c r="F513" s="78"/>
      <c r="G513" s="78"/>
      <c r="H513" s="78"/>
      <c r="I513" s="78"/>
      <c r="J513" s="78"/>
    </row>
    <row r="514" spans="1:10">
      <c r="A514" s="78"/>
      <c r="B514" s="78"/>
      <c r="C514" s="78"/>
      <c r="D514" s="78"/>
      <c r="E514" s="78"/>
      <c r="F514" s="78"/>
      <c r="G514" s="78"/>
      <c r="H514" s="78"/>
      <c r="I514" s="78"/>
      <c r="J514" s="78"/>
    </row>
    <row r="515" spans="1:10">
      <c r="A515" s="78"/>
      <c r="B515" s="78"/>
      <c r="C515" s="78"/>
      <c r="D515" s="78"/>
      <c r="E515" s="78"/>
      <c r="F515" s="78"/>
      <c r="G515" s="78"/>
      <c r="H515" s="78"/>
      <c r="I515" s="78"/>
      <c r="J515" s="78"/>
    </row>
    <row r="516" spans="1:10">
      <c r="A516" s="78"/>
      <c r="B516" s="78"/>
      <c r="C516" s="78"/>
      <c r="D516" s="78"/>
      <c r="E516" s="78"/>
      <c r="F516" s="78"/>
      <c r="G516" s="78"/>
      <c r="H516" s="78"/>
      <c r="I516" s="78"/>
      <c r="J516" s="78"/>
    </row>
    <row r="517" spans="1:10">
      <c r="A517" s="78"/>
      <c r="B517" s="78"/>
      <c r="C517" s="78"/>
      <c r="D517" s="78"/>
      <c r="E517" s="78"/>
      <c r="F517" s="78"/>
      <c r="G517" s="78"/>
      <c r="H517" s="78"/>
      <c r="I517" s="78"/>
      <c r="J517" s="78"/>
    </row>
    <row r="518" spans="1:10">
      <c r="A518" s="78"/>
      <c r="B518" s="78"/>
      <c r="C518" s="78"/>
      <c r="D518" s="78"/>
      <c r="E518" s="78"/>
      <c r="F518" s="78"/>
      <c r="G518" s="78"/>
      <c r="H518" s="78"/>
      <c r="I518" s="78"/>
      <c r="J518" s="78"/>
    </row>
    <row r="519" spans="1:10">
      <c r="A519" s="78"/>
      <c r="B519" s="78"/>
      <c r="C519" s="78"/>
      <c r="D519" s="78"/>
      <c r="E519" s="78"/>
      <c r="F519" s="78"/>
      <c r="G519" s="78"/>
      <c r="H519" s="78"/>
      <c r="I519" s="78"/>
      <c r="J519" s="78"/>
    </row>
    <row r="520" spans="1:10">
      <c r="A520" s="78"/>
      <c r="B520" s="78"/>
      <c r="C520" s="78"/>
      <c r="D520" s="78"/>
      <c r="E520" s="78"/>
      <c r="F520" s="78"/>
      <c r="G520" s="78"/>
      <c r="H520" s="78"/>
      <c r="I520" s="78"/>
      <c r="J520" s="78"/>
    </row>
    <row r="521" spans="1:10">
      <c r="A521" s="78"/>
      <c r="B521" s="78"/>
      <c r="C521" s="78"/>
      <c r="D521" s="78"/>
      <c r="E521" s="78"/>
      <c r="F521" s="78"/>
      <c r="G521" s="78"/>
      <c r="H521" s="78"/>
      <c r="I521" s="78"/>
      <c r="J521" s="78"/>
    </row>
    <row r="522" spans="1:10">
      <c r="A522" s="78"/>
      <c r="B522" s="78"/>
      <c r="C522" s="78"/>
      <c r="D522" s="78"/>
      <c r="E522" s="78"/>
      <c r="F522" s="78"/>
      <c r="G522" s="78"/>
      <c r="H522" s="78"/>
      <c r="I522" s="78"/>
      <c r="J522" s="78"/>
    </row>
    <row r="523" spans="1:10">
      <c r="A523" s="78"/>
      <c r="B523" s="78"/>
      <c r="C523" s="78"/>
      <c r="D523" s="78"/>
      <c r="E523" s="78"/>
      <c r="F523" s="78"/>
      <c r="G523" s="78"/>
      <c r="H523" s="78"/>
      <c r="I523" s="78"/>
      <c r="J523" s="78"/>
    </row>
    <row r="524" spans="1:10">
      <c r="A524" s="78"/>
      <c r="B524" s="78"/>
      <c r="C524" s="78"/>
      <c r="D524" s="78"/>
      <c r="E524" s="78"/>
      <c r="F524" s="78"/>
      <c r="G524" s="78"/>
      <c r="H524" s="78"/>
      <c r="I524" s="78"/>
      <c r="J524" s="78"/>
    </row>
    <row r="525" spans="1:10">
      <c r="A525" s="78"/>
      <c r="B525" s="78"/>
      <c r="C525" s="78"/>
      <c r="D525" s="78"/>
      <c r="E525" s="78"/>
      <c r="F525" s="78"/>
      <c r="G525" s="78"/>
      <c r="H525" s="78"/>
      <c r="I525" s="78"/>
      <c r="J525" s="78"/>
    </row>
    <row r="526" spans="1:10">
      <c r="A526" s="78"/>
      <c r="B526" s="78"/>
      <c r="C526" s="78"/>
      <c r="D526" s="78"/>
      <c r="E526" s="78"/>
      <c r="F526" s="78"/>
      <c r="G526" s="78"/>
      <c r="H526" s="78"/>
      <c r="I526" s="78"/>
      <c r="J526" s="78"/>
    </row>
    <row r="527" spans="1:10">
      <c r="A527" s="78"/>
      <c r="B527" s="78"/>
      <c r="C527" s="78"/>
      <c r="D527" s="78"/>
      <c r="E527" s="78"/>
      <c r="F527" s="78"/>
      <c r="G527" s="78"/>
      <c r="H527" s="78"/>
      <c r="I527" s="78"/>
      <c r="J527" s="78"/>
    </row>
    <row r="528" spans="1:10">
      <c r="A528" s="78"/>
      <c r="B528" s="78"/>
      <c r="C528" s="78"/>
      <c r="D528" s="78"/>
      <c r="E528" s="78"/>
      <c r="F528" s="78"/>
      <c r="G528" s="78"/>
      <c r="H528" s="78"/>
      <c r="I528" s="78"/>
      <c r="J528" s="78"/>
    </row>
    <row r="529" spans="1:10">
      <c r="A529" s="78"/>
      <c r="B529" s="78"/>
      <c r="C529" s="78"/>
      <c r="D529" s="78"/>
      <c r="E529" s="78"/>
      <c r="F529" s="78"/>
      <c r="G529" s="78"/>
      <c r="H529" s="78"/>
      <c r="I529" s="78"/>
      <c r="J529" s="78"/>
    </row>
    <row r="530" spans="1:10">
      <c r="A530" s="78"/>
      <c r="B530" s="78"/>
      <c r="C530" s="78"/>
      <c r="D530" s="78"/>
      <c r="E530" s="78"/>
      <c r="F530" s="78"/>
      <c r="G530" s="78"/>
      <c r="H530" s="78"/>
      <c r="I530" s="78"/>
      <c r="J530" s="78"/>
    </row>
    <row r="531" spans="1:10">
      <c r="A531" s="78"/>
      <c r="B531" s="78"/>
      <c r="C531" s="78"/>
      <c r="D531" s="78"/>
      <c r="E531" s="78"/>
      <c r="F531" s="78"/>
      <c r="G531" s="78"/>
      <c r="H531" s="78"/>
      <c r="I531" s="78"/>
      <c r="J531" s="78"/>
    </row>
    <row r="532" spans="1:10">
      <c r="A532" s="78"/>
      <c r="B532" s="78"/>
      <c r="C532" s="78"/>
      <c r="D532" s="78"/>
      <c r="E532" s="78"/>
      <c r="F532" s="78"/>
      <c r="G532" s="78"/>
      <c r="H532" s="78"/>
      <c r="I532" s="78"/>
      <c r="J532" s="78"/>
    </row>
    <row r="533" spans="1:10">
      <c r="A533" s="78"/>
      <c r="B533" s="78"/>
      <c r="C533" s="78"/>
      <c r="D533" s="78"/>
      <c r="E533" s="78"/>
      <c r="F533" s="78"/>
      <c r="G533" s="78"/>
      <c r="H533" s="78"/>
      <c r="I533" s="78"/>
      <c r="J533" s="78"/>
    </row>
    <row r="534" spans="1:10">
      <c r="A534" s="78"/>
      <c r="B534" s="78"/>
      <c r="C534" s="78"/>
      <c r="D534" s="78"/>
      <c r="E534" s="78"/>
      <c r="F534" s="78"/>
      <c r="G534" s="78"/>
      <c r="H534" s="78"/>
      <c r="I534" s="78"/>
      <c r="J534" s="78"/>
    </row>
    <row r="535" spans="1:10">
      <c r="A535" s="78"/>
      <c r="B535" s="78"/>
      <c r="C535" s="78"/>
      <c r="D535" s="78"/>
      <c r="E535" s="78"/>
      <c r="F535" s="78"/>
      <c r="G535" s="78"/>
      <c r="H535" s="78"/>
      <c r="I535" s="78"/>
      <c r="J535" s="78"/>
    </row>
    <row r="536" spans="1:10">
      <c r="A536" s="78"/>
      <c r="B536" s="78"/>
      <c r="C536" s="78"/>
      <c r="D536" s="78"/>
      <c r="E536" s="78"/>
      <c r="F536" s="78"/>
      <c r="G536" s="78"/>
      <c r="H536" s="78"/>
      <c r="I536" s="78"/>
      <c r="J536" s="78"/>
    </row>
    <row r="537" spans="1:10">
      <c r="A537" s="78"/>
      <c r="B537" s="78"/>
      <c r="C537" s="78"/>
      <c r="D537" s="78"/>
      <c r="E537" s="78"/>
      <c r="F537" s="78"/>
      <c r="G537" s="78"/>
      <c r="H537" s="78"/>
      <c r="I537" s="78"/>
      <c r="J537" s="78"/>
    </row>
    <row r="538" spans="1:10">
      <c r="A538" s="78"/>
      <c r="B538" s="78"/>
      <c r="C538" s="78"/>
      <c r="D538" s="78"/>
      <c r="E538" s="78"/>
      <c r="F538" s="78"/>
      <c r="G538" s="78"/>
      <c r="H538" s="78"/>
      <c r="I538" s="78"/>
      <c r="J538" s="78"/>
    </row>
  </sheetData>
  <sheetProtection algorithmName="SHA-512" hashValue="as7bsSUE++Z1mgkprHvxzLtIMY9qZUQOVSvKneboBthtxhdtQm/RRTIJJ7ufn9HPtt7YyVSdlF4osdeeKMUipw==" saltValue="JSS3axoTjT0YG0IgwgXgAw==" spinCount="100000" sheet="1" formatCells="0" formatRows="0" deleteRows="0" sort="0"/>
  <mergeCells count="2">
    <mergeCell ref="I3:J3"/>
    <mergeCell ref="I4:J4"/>
  </mergeCells>
  <dataValidations count="5">
    <dataValidation type="date" allowBlank="1" showInputMessage="1" showErrorMessage="1" sqref="B302">
      <formula1>44562</formula1>
      <formula2>55153</formula2>
    </dataValidation>
    <dataValidation type="whole" allowBlank="1" showInputMessage="1" showErrorMessage="1" sqref="E7:E301">
      <formula1>1</formula1>
      <formula2>500</formula2>
    </dataValidation>
    <dataValidation type="decimal" allowBlank="1" showInputMessage="1" showErrorMessage="1" sqref="G8:G301 H7:H301">
      <formula1>0</formula1>
      <formula2>1000</formula2>
    </dataValidation>
    <dataValidation type="decimal" allowBlank="1" showInputMessage="1" showErrorMessage="1" sqref="A7:A301">
      <formula1>1</formula1>
      <formula2>9.99999999999999E+22</formula2>
    </dataValidation>
    <dataValidation type="whole" allowBlank="1" showInputMessage="1" showErrorMessage="1" sqref="D7:D301">
      <formula1>1</formula1>
      <formula2>31</formula2>
    </dataValidation>
  </dataValidations>
  <pageMargins left="0.7" right="0.7" top="1.0466666666666666" bottom="0.78740157499999996" header="0.3" footer="0.3"/>
  <pageSetup paperSize="9" scale="75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14
Erstellt durch M. Nübel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UI,Standard"&amp;10Bezirk Schwaben
SG 2A&amp;R&amp;"Segoe UI,Standard"&amp;10Version 15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Tabelle2!$G$4:$G$9</xm:f>
          </x14:formula1>
          <xm:sqref>F7:F301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zoomScaleNormal="100" workbookViewId="0">
      <selection activeCell="B22" sqref="B22"/>
    </sheetView>
  </sheetViews>
  <sheetFormatPr baseColWidth="10" defaultRowHeight="14.25"/>
  <cols>
    <col min="1" max="1" width="14" customWidth="1"/>
    <col min="2" max="2" width="22.875" customWidth="1"/>
    <col min="3" max="3" width="25.25" customWidth="1"/>
    <col min="4" max="5" width="11.125" customWidth="1"/>
    <col min="6" max="6" width="16.25" bestFit="1" customWidth="1"/>
    <col min="8" max="8" width="11.25" customWidth="1"/>
    <col min="9" max="9" width="19.5" customWidth="1"/>
    <col min="10" max="10" width="21.75" customWidth="1"/>
  </cols>
  <sheetData>
    <row r="1" spans="1:10" ht="16.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20.25">
      <c r="A2" s="93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5">
      <c r="A3" s="59" t="s">
        <v>10</v>
      </c>
      <c r="B3" s="56" t="str">
        <f>Abrechnung!B5</f>
        <v>Bitte wählen</v>
      </c>
      <c r="C3" s="58"/>
      <c r="D3" s="58"/>
      <c r="E3" s="58"/>
      <c r="F3" s="58"/>
      <c r="G3" s="58"/>
      <c r="H3" s="58"/>
      <c r="I3" s="176" t="str">
        <f>Abrechnung!D11</f>
        <v>Februar</v>
      </c>
      <c r="J3" s="176"/>
    </row>
    <row r="4" spans="1:10" ht="16.5">
      <c r="A4" s="58"/>
      <c r="B4" s="58"/>
      <c r="C4" s="58"/>
      <c r="D4" s="58"/>
      <c r="E4" s="58"/>
      <c r="F4" s="58"/>
      <c r="G4" s="58"/>
      <c r="H4" s="58"/>
      <c r="I4" s="176">
        <f>Abrechnung!F3</f>
        <v>2025</v>
      </c>
      <c r="J4" s="176"/>
    </row>
    <row r="5" spans="1:10" ht="17.25" thickBot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50.25" thickBot="1">
      <c r="A6" s="60" t="s">
        <v>1</v>
      </c>
      <c r="B6" s="61" t="s">
        <v>2</v>
      </c>
      <c r="C6" s="61" t="s">
        <v>3</v>
      </c>
      <c r="D6" s="62" t="s">
        <v>4</v>
      </c>
      <c r="E6" s="62" t="s">
        <v>78</v>
      </c>
      <c r="F6" s="62" t="s">
        <v>5</v>
      </c>
      <c r="G6" s="62" t="s">
        <v>79</v>
      </c>
      <c r="H6" s="62" t="s">
        <v>89</v>
      </c>
      <c r="I6" s="63" t="s">
        <v>80</v>
      </c>
      <c r="J6" s="64" t="s">
        <v>85</v>
      </c>
    </row>
    <row r="7" spans="1:10" s="1" customFormat="1" ht="16.5">
      <c r="A7" s="120" t="str">
        <f t="shared" ref="A7:A70" si="0">IF(J7="Summe","GESAMTSUMME","")</f>
        <v/>
      </c>
      <c r="B7" s="114" t="s">
        <v>92</v>
      </c>
      <c r="C7" s="114"/>
      <c r="D7" s="115"/>
      <c r="E7" s="118">
        <f t="shared" ref="E7:E70" si="1">D7*2</f>
        <v>0</v>
      </c>
      <c r="F7" s="114"/>
      <c r="G7" s="109" t="str">
        <f>IF(AND(J7="Ausnahme",F7="ÖPNV"),H7/E7,"")</f>
        <v/>
      </c>
      <c r="H7" s="116"/>
      <c r="I7" s="117"/>
      <c r="J7" s="119" t="str">
        <f t="shared" ref="J7:J70" si="2">IF(F7="Fahrdienst/Taxi","Abrechnung beigefügt","")</f>
        <v/>
      </c>
    </row>
    <row r="8" spans="1:10" s="1" customFormat="1" ht="16.5">
      <c r="A8" s="66"/>
      <c r="B8" s="67"/>
      <c r="C8" s="67"/>
      <c r="D8" s="68"/>
      <c r="E8" s="65">
        <f t="shared" si="1"/>
        <v>0</v>
      </c>
      <c r="F8" s="67"/>
      <c r="G8" s="69"/>
      <c r="H8" s="70"/>
      <c r="I8" s="71" t="str">
        <f>IF(J8="Summe",SUM($I$7:I7),IF(F8="PKW",IF(D8&gt;4,G8*E8,""),IF(F8="ÖPNV",IF(D8&lt;5,"",IF(E8&gt;19,H8,E8*G8)),IF(F8="Fahrrad",IF(D8&gt;4,G8*E8,""),IF(F8="Roller/Motorrad",IF(D8&gt;4,G8*E8,""),IF(F8="Mofa/Moped",IF(D8&gt;4,G8*E8,""),IF(F8="Fahrdienst/Taxi",H8,"")))))))</f>
        <v/>
      </c>
      <c r="J8" s="112" t="str">
        <f t="shared" si="2"/>
        <v/>
      </c>
    </row>
    <row r="9" spans="1:10" s="1" customFormat="1" ht="16.5">
      <c r="A9" s="66" t="str">
        <f t="shared" si="0"/>
        <v/>
      </c>
      <c r="B9" s="67"/>
      <c r="C9" s="67"/>
      <c r="D9" s="68"/>
      <c r="E9" s="65">
        <f t="shared" si="1"/>
        <v>0</v>
      </c>
      <c r="F9" s="67"/>
      <c r="G9" s="69"/>
      <c r="H9" s="70"/>
      <c r="I9" s="71" t="str">
        <f>IF(J9="Summe",SUM($I$7:I8),IF(F9="PKW",IF(D9&gt;4,G9*E9,""),IF(F9="ÖPNV",IF(D9&lt;5,"",IF(E9&gt;19,H9,E9*G9)),IF(F9="Fahrrad",IF(D9&gt;4,G9*E9,""),IF(F9="Roller/Motorrad",IF(D9&gt;4,G9*E9,""),IF(F9="Mofa/Moped",IF(D9&gt;4,G9*E9,""),IF(F9="Fahrdienst/Taxi",H9,"")))))))</f>
        <v/>
      </c>
      <c r="J9" s="112" t="str">
        <f t="shared" si="2"/>
        <v/>
      </c>
    </row>
    <row r="10" spans="1:10" s="1" customFormat="1" ht="16.5">
      <c r="A10" s="66" t="str">
        <f t="shared" si="0"/>
        <v/>
      </c>
      <c r="B10" s="67"/>
      <c r="C10" s="67"/>
      <c r="D10" s="68"/>
      <c r="E10" s="65">
        <f t="shared" si="1"/>
        <v>0</v>
      </c>
      <c r="F10" s="67"/>
      <c r="G10" s="69" t="str">
        <f t="shared" ref="G10:G70" si="3">IF(AND(J10="Ausnahme",F10="ÖPNV"),H10/E10,"")</f>
        <v/>
      </c>
      <c r="H10" s="70"/>
      <c r="I10" s="71" t="str">
        <f>IF(J10="Summe",SUM($I$7:I9),IF(F10="PKW",IF(D10&gt;4,G10*E10,""),IF(F10="ÖPNV",IF(D10&lt;5,"",IF(E10&gt;19,H10,E10*G10)),IF(F10="Fahrrad",IF(D10&gt;4,G10*E10,""),IF(F10="Roller/Motorrad",IF(D10&gt;4,G10*E10,""),IF(F10="Mofa/Moped",IF(D10&gt;4,G10*E10,""),IF(F10="Fahrdienst/Taxi",H10,"")))))))</f>
        <v/>
      </c>
      <c r="J10" s="112" t="str">
        <f t="shared" si="2"/>
        <v/>
      </c>
    </row>
    <row r="11" spans="1:10" s="1" customFormat="1" ht="16.5">
      <c r="A11" s="66" t="str">
        <f t="shared" si="0"/>
        <v/>
      </c>
      <c r="B11" s="67"/>
      <c r="C11" s="67"/>
      <c r="D11" s="68"/>
      <c r="E11" s="65">
        <f t="shared" si="1"/>
        <v>0</v>
      </c>
      <c r="F11" s="67"/>
      <c r="G11" s="69" t="str">
        <f t="shared" si="3"/>
        <v/>
      </c>
      <c r="H11" s="70"/>
      <c r="I11" s="71" t="str">
        <f>IF(J11="Summe",SUM($I$7:I10),IF(F11="PKW",IF(D11&gt;4,G11*E11,""),IF(F11="ÖPNV",IF(D11&lt;5,"",IF(E11&gt;19,H11,E11*G11)),IF(F11="Fahrrad",IF(D11&gt;4,G11*E11,""),IF(F11="Roller/Motorrad",IF(D11&gt;4,G11*E11,""),IF(F11="Mofa/Moped",IF(D11&gt;4,G11*E11,""),IF(F11="Fahrdienst/Taxi",H11,"")))))))</f>
        <v/>
      </c>
      <c r="J11" s="112" t="str">
        <f t="shared" si="2"/>
        <v/>
      </c>
    </row>
    <row r="12" spans="1:10" s="1" customFormat="1" ht="16.5">
      <c r="A12" s="66" t="str">
        <f t="shared" si="0"/>
        <v/>
      </c>
      <c r="B12" s="67"/>
      <c r="C12" s="67"/>
      <c r="D12" s="68"/>
      <c r="E12" s="65">
        <f t="shared" si="1"/>
        <v>0</v>
      </c>
      <c r="F12" s="67"/>
      <c r="G12" s="69" t="str">
        <f t="shared" si="3"/>
        <v/>
      </c>
      <c r="H12" s="70"/>
      <c r="I12" s="71" t="str">
        <f>IF(J12="Summe",SUM($I$7:I11),IF(F12="PKW",IF(D12&gt;4,G12*E12,""),IF(F12="ÖPNV",IF(D12&lt;5,"",IF(E12&gt;19,H12,E12*G12)),IF(F12="Fahrrad",IF(D12&gt;4,G12*E12,""),IF(F12="Roller/Motorrad",IF(D12&gt;4,G12*E12,""),IF(F12="Mofa/Moped",IF(D12&gt;4,G12*E12,""),IF(F12="Fahrdienst/Taxi",H12,"")))))))</f>
        <v/>
      </c>
      <c r="J12" s="112" t="str">
        <f t="shared" si="2"/>
        <v/>
      </c>
    </row>
    <row r="13" spans="1:10" s="1" customFormat="1" ht="16.5">
      <c r="A13" s="66" t="str">
        <f t="shared" si="0"/>
        <v/>
      </c>
      <c r="B13" s="67"/>
      <c r="C13" s="67"/>
      <c r="D13" s="68"/>
      <c r="E13" s="65">
        <f t="shared" si="1"/>
        <v>0</v>
      </c>
      <c r="F13" s="67"/>
      <c r="G13" s="69" t="str">
        <f t="shared" si="3"/>
        <v/>
      </c>
      <c r="H13" s="70"/>
      <c r="I13" s="71" t="str">
        <f>IF(J13="Summe",SUM($I$7:I12),IF(F13="PKW",IF(D13&gt;4,G13*E13,""),IF(F13="ÖPNV",IF(D13&lt;5,"",IF(E13&gt;19,H13,E13*G13)),IF(F13="Fahrrad",IF(D13&gt;4,G13*E13,""),IF(F13="Roller/Motorrad",IF(D13&gt;4,G13*E13,""),IF(F13="Mofa/Moped",IF(D13&gt;4,G13*E13,""),IF(F13="Fahrdienst/Taxi",H13,"")))))))</f>
        <v/>
      </c>
      <c r="J13" s="112" t="str">
        <f t="shared" si="2"/>
        <v/>
      </c>
    </row>
    <row r="14" spans="1:10" s="1" customFormat="1" ht="16.5">
      <c r="A14" s="66" t="str">
        <f t="shared" si="0"/>
        <v/>
      </c>
      <c r="B14" s="67"/>
      <c r="C14" s="67"/>
      <c r="D14" s="68"/>
      <c r="E14" s="65">
        <f t="shared" si="1"/>
        <v>0</v>
      </c>
      <c r="F14" s="67"/>
      <c r="G14" s="69" t="str">
        <f t="shared" si="3"/>
        <v/>
      </c>
      <c r="H14" s="70"/>
      <c r="I14" s="71" t="str">
        <f>IF(J14="Summe",SUM($I$7:I13),IF(F14="PKW",IF(D14&gt;4,G14*E14,""),IF(F14="ÖPNV",IF(D14&lt;5,"",IF(E14&gt;19,H14,E14*G14)),IF(F14="Fahrrad",IF(D14&gt;4,G14*E14,""),IF(F14="Roller/Motorrad",IF(D14&gt;4,G14*E14,""),IF(F14="Mofa/Moped",IF(D14&gt;4,G14*E14,""),IF(F14="Fahrdienst/Taxi",H14,"")))))))</f>
        <v/>
      </c>
      <c r="J14" s="112" t="str">
        <f t="shared" si="2"/>
        <v/>
      </c>
    </row>
    <row r="15" spans="1:10" s="1" customFormat="1" ht="16.5">
      <c r="A15" s="66" t="str">
        <f t="shared" si="0"/>
        <v/>
      </c>
      <c r="B15" s="67"/>
      <c r="C15" s="67"/>
      <c r="D15" s="68"/>
      <c r="E15" s="65">
        <f t="shared" si="1"/>
        <v>0</v>
      </c>
      <c r="F15" s="67"/>
      <c r="G15" s="69" t="str">
        <f t="shared" si="3"/>
        <v/>
      </c>
      <c r="H15" s="70"/>
      <c r="I15" s="71" t="str">
        <f>IF(J15="Summe",SUM($I$7:I14),IF(F15="PKW",IF(D15&gt;4,G15*E15,""),IF(F15="ÖPNV",IF(D15&lt;5,"",IF(E15&gt;19,H15,E15*G15)),IF(F15="Fahrrad",IF(D15&gt;4,G15*E15,""),IF(F15="Roller/Motorrad",IF(D15&gt;4,G15*E15,""),IF(F15="Mofa/Moped",IF(D15&gt;4,G15*E15,""),IF(F15="Fahrdienst/Taxi",H15,"")))))))</f>
        <v/>
      </c>
      <c r="J15" s="112" t="str">
        <f t="shared" si="2"/>
        <v/>
      </c>
    </row>
    <row r="16" spans="1:10" s="1" customFormat="1" ht="16.5">
      <c r="A16" s="66" t="str">
        <f t="shared" si="0"/>
        <v/>
      </c>
      <c r="B16" s="67"/>
      <c r="C16" s="67"/>
      <c r="D16" s="68"/>
      <c r="E16" s="65">
        <f t="shared" si="1"/>
        <v>0</v>
      </c>
      <c r="F16" s="67"/>
      <c r="G16" s="69" t="str">
        <f t="shared" si="3"/>
        <v/>
      </c>
      <c r="H16" s="70"/>
      <c r="I16" s="71" t="str">
        <f>IF(J16="Summe",SUM($I$7:I15),IF(F16="PKW",IF(D16&gt;4,G16*E16,""),IF(F16="ÖPNV",IF(D16&lt;5,"",IF(E16&gt;19,H16,E16*G16)),IF(F16="Fahrrad",IF(D16&gt;4,G16*E16,""),IF(F16="Roller/Motorrad",IF(D16&gt;4,G16*E16,""),IF(F16="Mofa/Moped",IF(D16&gt;4,G16*E16,""),IF(F16="Fahrdienst/Taxi",H16,"")))))))</f>
        <v/>
      </c>
      <c r="J16" s="112" t="str">
        <f t="shared" si="2"/>
        <v/>
      </c>
    </row>
    <row r="17" spans="1:10" s="1" customFormat="1" ht="14.45" customHeight="1">
      <c r="A17" s="66" t="str">
        <f t="shared" si="0"/>
        <v/>
      </c>
      <c r="B17" s="67"/>
      <c r="C17" s="67"/>
      <c r="D17" s="68"/>
      <c r="E17" s="65">
        <f t="shared" si="1"/>
        <v>0</v>
      </c>
      <c r="F17" s="67"/>
      <c r="G17" s="69" t="str">
        <f t="shared" si="3"/>
        <v/>
      </c>
      <c r="H17" s="70"/>
      <c r="I17" s="71" t="str">
        <f>IF(J17="Summe",SUM($I$7:I16),IF(F17="PKW",IF(D17&gt;4,G17*E17,""),IF(F17="ÖPNV",IF(D17&lt;5,"",IF(E17&gt;19,H17,E17*G17)),IF(F17="Fahrrad",IF(D17&gt;4,G17*E17,""),IF(F17="Roller/Motorrad",IF(D17&gt;4,G17*E17,""),IF(F17="Mofa/Moped",IF(D17&gt;4,G17*E17,""),IF(F17="Fahrdienst/Taxi",H17,"")))))))</f>
        <v/>
      </c>
      <c r="J17" s="112" t="str">
        <f t="shared" si="2"/>
        <v/>
      </c>
    </row>
    <row r="18" spans="1:10" s="1" customFormat="1" ht="16.5">
      <c r="A18" s="66" t="str">
        <f t="shared" si="0"/>
        <v/>
      </c>
      <c r="B18" s="67"/>
      <c r="C18" s="67"/>
      <c r="D18" s="68"/>
      <c r="E18" s="65">
        <f t="shared" si="1"/>
        <v>0</v>
      </c>
      <c r="F18" s="67"/>
      <c r="G18" s="69" t="str">
        <f t="shared" si="3"/>
        <v/>
      </c>
      <c r="H18" s="70"/>
      <c r="I18" s="71" t="str">
        <f>IF(J18="Summe",SUM($I$7:I17),IF(F18="PKW",IF(D18&gt;4,G18*E18,""),IF(F18="ÖPNV",IF(D18&lt;5,"",IF(E18&gt;19,H18,E18*G18)),IF(F18="Fahrrad",IF(D18&gt;4,G18*E18,""),IF(F18="Roller/Motorrad",IF(D18&gt;4,G18*E18,""),IF(F18="Mofa/Moped",IF(D18&gt;4,G18*E18,""),IF(F18="Fahrdienst/Taxi",H18,"")))))))</f>
        <v/>
      </c>
      <c r="J18" s="112" t="str">
        <f t="shared" si="2"/>
        <v/>
      </c>
    </row>
    <row r="19" spans="1:10" s="1" customFormat="1" ht="16.5">
      <c r="A19" s="66" t="str">
        <f t="shared" si="0"/>
        <v/>
      </c>
      <c r="B19" s="67"/>
      <c r="C19" s="67"/>
      <c r="D19" s="68"/>
      <c r="E19" s="65">
        <f t="shared" si="1"/>
        <v>0</v>
      </c>
      <c r="F19" s="67"/>
      <c r="G19" s="69" t="str">
        <f t="shared" si="3"/>
        <v/>
      </c>
      <c r="H19" s="70"/>
      <c r="I19" s="71" t="str">
        <f>IF(J19="Summe",SUM($I$7:I18),IF(F19="PKW",IF(D19&gt;4,G19*E19,""),IF(F19="ÖPNV",IF(D19&lt;5,"",IF(E19&gt;19,H19,E19*G19)),IF(F19="Fahrrad",IF(D19&gt;4,G19*E19,""),IF(F19="Roller/Motorrad",IF(D19&gt;4,G19*E19,""),IF(F19="Mofa/Moped",IF(D19&gt;4,G19*E19,""),IF(F19="Fahrdienst/Taxi",H19,"")))))))</f>
        <v/>
      </c>
      <c r="J19" s="112" t="str">
        <f t="shared" si="2"/>
        <v/>
      </c>
    </row>
    <row r="20" spans="1:10" s="1" customFormat="1" ht="16.5">
      <c r="A20" s="66" t="str">
        <f t="shared" si="0"/>
        <v/>
      </c>
      <c r="B20" s="67"/>
      <c r="C20" s="67"/>
      <c r="D20" s="68"/>
      <c r="E20" s="65">
        <f t="shared" si="1"/>
        <v>0</v>
      </c>
      <c r="F20" s="67"/>
      <c r="G20" s="69" t="str">
        <f t="shared" si="3"/>
        <v/>
      </c>
      <c r="H20" s="70"/>
      <c r="I20" s="71" t="str">
        <f>IF(J20="Summe",SUM($I$7:I19),IF(F20="PKW",IF(D20&gt;4,G20*E20,""),IF(F20="ÖPNV",IF(D20&lt;5,"",IF(E20&gt;19,H20,E20*G20)),IF(F20="Fahrrad",IF(D20&gt;4,G20*E20,""),IF(F20="Roller/Motorrad",IF(D20&gt;4,G20*E20,""),IF(F20="Mofa/Moped",IF(D20&gt;4,G20*E20,""),IF(F20="Fahrdienst/Taxi",H20,"")))))))</f>
        <v/>
      </c>
      <c r="J20" s="112" t="str">
        <f t="shared" si="2"/>
        <v/>
      </c>
    </row>
    <row r="21" spans="1:10" s="1" customFormat="1" ht="16.5">
      <c r="A21" s="66" t="str">
        <f t="shared" si="0"/>
        <v/>
      </c>
      <c r="B21" s="67"/>
      <c r="C21" s="67"/>
      <c r="D21" s="68"/>
      <c r="E21" s="65">
        <f t="shared" si="1"/>
        <v>0</v>
      </c>
      <c r="F21" s="67"/>
      <c r="G21" s="69" t="str">
        <f t="shared" si="3"/>
        <v/>
      </c>
      <c r="H21" s="70"/>
      <c r="I21" s="71" t="str">
        <f>IF(J21="Summe",SUM($I$7:I20),IF(F21="PKW",IF(D21&gt;4,G21*E21,""),IF(F21="ÖPNV",IF(D21&lt;5,"",IF(E21&gt;19,H21,E21*G21)),IF(F21="Fahrrad",IF(D21&gt;4,G21*E21,""),IF(F21="Roller/Motorrad",IF(D21&gt;4,G21*E21,""),IF(F21="Mofa/Moped",IF(D21&gt;4,G21*E21,""),IF(F21="Fahrdienst/Taxi",H21,"")))))))</f>
        <v/>
      </c>
      <c r="J21" s="112" t="str">
        <f t="shared" si="2"/>
        <v/>
      </c>
    </row>
    <row r="22" spans="1:10" s="1" customFormat="1" ht="16.5">
      <c r="A22" s="66" t="str">
        <f t="shared" si="0"/>
        <v/>
      </c>
      <c r="B22" s="67"/>
      <c r="C22" s="67"/>
      <c r="D22" s="68"/>
      <c r="E22" s="65">
        <f t="shared" si="1"/>
        <v>0</v>
      </c>
      <c r="F22" s="67"/>
      <c r="G22" s="69" t="str">
        <f t="shared" si="3"/>
        <v/>
      </c>
      <c r="H22" s="70"/>
      <c r="I22" s="71" t="str">
        <f>IF(J22="Summe",SUM($I$7:I21),IF(F22="PKW",IF(D22&gt;4,G22*E22,""),IF(F22="ÖPNV",IF(D22&lt;5,"",IF(E22&gt;19,H22,E22*G22)),IF(F22="Fahrrad",IF(D22&gt;4,G22*E22,""),IF(F22="Roller/Motorrad",IF(D22&gt;4,G22*E22,""),IF(F22="Mofa/Moped",IF(D22&gt;4,G22*E22,""),IF(F22="Fahrdienst/Taxi",H22,"")))))))</f>
        <v/>
      </c>
      <c r="J22" s="112" t="str">
        <f t="shared" si="2"/>
        <v/>
      </c>
    </row>
    <row r="23" spans="1:10" s="1" customFormat="1" ht="16.5">
      <c r="A23" s="66" t="str">
        <f t="shared" si="0"/>
        <v/>
      </c>
      <c r="B23" s="73"/>
      <c r="C23" s="73"/>
      <c r="D23" s="74"/>
      <c r="E23" s="65">
        <f t="shared" si="1"/>
        <v>0</v>
      </c>
      <c r="F23" s="73"/>
      <c r="G23" s="69" t="str">
        <f t="shared" si="3"/>
        <v/>
      </c>
      <c r="H23" s="75"/>
      <c r="I23" s="71" t="str">
        <f>IF(J23="Summe",SUM($I$7:I22),IF(F23="PKW",IF(D23&gt;4,G23*E23,""),IF(F23="ÖPNV",IF(D23&lt;5,"",IF(E23&gt;19,H23,E23*G23)),IF(F23="Fahrrad",IF(D23&gt;4,G23*E23,""),IF(F23="Roller/Motorrad",IF(D23&gt;4,G23*E23,""),IF(F23="Mofa/Moped",IF(D23&gt;4,G23*E23,""),IF(F23="Fahrdienst/Taxi",H23,"")))))))</f>
        <v/>
      </c>
      <c r="J23" s="112" t="str">
        <f t="shared" si="2"/>
        <v/>
      </c>
    </row>
    <row r="24" spans="1:10" s="1" customFormat="1" ht="16.5">
      <c r="A24" s="66" t="str">
        <f t="shared" si="0"/>
        <v/>
      </c>
      <c r="B24" s="73"/>
      <c r="C24" s="73"/>
      <c r="D24" s="74"/>
      <c r="E24" s="65">
        <f t="shared" si="1"/>
        <v>0</v>
      </c>
      <c r="F24" s="73"/>
      <c r="G24" s="69" t="str">
        <f t="shared" si="3"/>
        <v/>
      </c>
      <c r="H24" s="75"/>
      <c r="I24" s="71" t="str">
        <f>IF(J24="Summe",SUM($I$7:I23),IF(F24="PKW",IF(D24&gt;4,G24*E24,""),IF(F24="ÖPNV",IF(D24&lt;5,"",IF(E24&gt;19,H24,E24*G24)),IF(F24="Fahrrad",IF(D24&gt;4,G24*E24,""),IF(F24="Roller/Motorrad",IF(D24&gt;4,G24*E24,""),IF(F24="Mofa/Moped",IF(D24&gt;4,G24*E24,""),IF(F24="Fahrdienst/Taxi",H24,"")))))))</f>
        <v/>
      </c>
      <c r="J24" s="112" t="str">
        <f t="shared" si="2"/>
        <v/>
      </c>
    </row>
    <row r="25" spans="1:10" s="1" customFormat="1" ht="16.5">
      <c r="A25" s="66" t="str">
        <f t="shared" si="0"/>
        <v/>
      </c>
      <c r="B25" s="67"/>
      <c r="C25" s="67"/>
      <c r="D25" s="68"/>
      <c r="E25" s="65">
        <f t="shared" si="1"/>
        <v>0</v>
      </c>
      <c r="F25" s="67"/>
      <c r="G25" s="69" t="str">
        <f t="shared" si="3"/>
        <v/>
      </c>
      <c r="H25" s="70"/>
      <c r="I25" s="71" t="str">
        <f>IF(J25="Summe",SUM($I$7:I24),IF(F25="PKW",IF(D25&gt;4,G25*E25,""),IF(F25="ÖPNV",IF(D25&lt;5,"",IF(E25&gt;19,H25,E25*G25)),IF(F25="Fahrrad",IF(D25&gt;4,G25*E25,""),IF(F25="Roller/Motorrad",IF(D25&gt;4,G25*E25,""),IF(F25="Mofa/Moped",IF(D25&gt;4,G25*E25,""),IF(F25="Fahrdienst/Taxi",H25,"")))))))</f>
        <v/>
      </c>
      <c r="J25" s="112" t="str">
        <f t="shared" si="2"/>
        <v/>
      </c>
    </row>
    <row r="26" spans="1:10" s="1" customFormat="1" ht="16.5">
      <c r="A26" s="66" t="str">
        <f t="shared" si="0"/>
        <v/>
      </c>
      <c r="B26" s="67"/>
      <c r="C26" s="67"/>
      <c r="D26" s="68"/>
      <c r="E26" s="65">
        <f t="shared" si="1"/>
        <v>0</v>
      </c>
      <c r="F26" s="67"/>
      <c r="G26" s="69" t="str">
        <f t="shared" si="3"/>
        <v/>
      </c>
      <c r="H26" s="70"/>
      <c r="I26" s="71" t="str">
        <f>IF(J26="Summe",SUM($I$7:I25),IF(F26="PKW",IF(D26&gt;4,G26*E26,""),IF(F26="ÖPNV",IF(D26&lt;5,"",IF(E26&gt;19,H26,E26*G26)),IF(F26="Fahrrad",IF(D26&gt;4,G26*E26,""),IF(F26="Roller/Motorrad",IF(D26&gt;4,G26*E26,""),IF(F26="Mofa/Moped",IF(D26&gt;4,G26*E26,""),IF(F26="Fahrdienst/Taxi",H26,"")))))))</f>
        <v/>
      </c>
      <c r="J26" s="112" t="str">
        <f t="shared" si="2"/>
        <v/>
      </c>
    </row>
    <row r="27" spans="1:10" s="1" customFormat="1" ht="16.5">
      <c r="A27" s="66" t="str">
        <f t="shared" si="0"/>
        <v/>
      </c>
      <c r="B27" s="67"/>
      <c r="C27" s="67"/>
      <c r="D27" s="68"/>
      <c r="E27" s="65">
        <f t="shared" si="1"/>
        <v>0</v>
      </c>
      <c r="F27" s="67"/>
      <c r="G27" s="69" t="str">
        <f t="shared" si="3"/>
        <v/>
      </c>
      <c r="H27" s="70"/>
      <c r="I27" s="71" t="str">
        <f>IF(J27="Summe",SUM($I$7:I26),IF(F27="PKW",IF(D27&gt;4,G27*E27,""),IF(F27="ÖPNV",IF(D27&lt;5,"",IF(E27&gt;19,H27,E27*G27)),IF(F27="Fahrrad",IF(D27&gt;4,G27*E27,""),IF(F27="Roller/Motorrad",IF(D27&gt;4,G27*E27,""),IF(F27="Mofa/Moped",IF(D27&gt;4,G27*E27,""),IF(F27="Fahrdienst/Taxi",H27,"")))))))</f>
        <v/>
      </c>
      <c r="J27" s="112" t="str">
        <f t="shared" si="2"/>
        <v/>
      </c>
    </row>
    <row r="28" spans="1:10" s="1" customFormat="1" ht="16.5">
      <c r="A28" s="66" t="str">
        <f t="shared" si="0"/>
        <v/>
      </c>
      <c r="B28" s="67"/>
      <c r="C28" s="67"/>
      <c r="D28" s="68"/>
      <c r="E28" s="65">
        <f t="shared" si="1"/>
        <v>0</v>
      </c>
      <c r="F28" s="67"/>
      <c r="G28" s="69" t="str">
        <f t="shared" si="3"/>
        <v/>
      </c>
      <c r="H28" s="70"/>
      <c r="I28" s="71" t="str">
        <f>IF(J28="Summe",SUM($I$7:I27),IF(F28="PKW",IF(D28&gt;4,G28*E28,""),IF(F28="ÖPNV",IF(D28&lt;5,"",IF(E28&gt;19,H28,E28*G28)),IF(F28="Fahrrad",IF(D28&gt;4,G28*E28,""),IF(F28="Roller/Motorrad",IF(D28&gt;4,G28*E28,""),IF(F28="Mofa/Moped",IF(D28&gt;4,G28*E28,""),IF(F28="Fahrdienst/Taxi",H28,"")))))))</f>
        <v/>
      </c>
      <c r="J28" s="112" t="str">
        <f t="shared" si="2"/>
        <v/>
      </c>
    </row>
    <row r="29" spans="1:10" s="1" customFormat="1" ht="16.5">
      <c r="A29" s="66" t="str">
        <f t="shared" si="0"/>
        <v/>
      </c>
      <c r="B29" s="67"/>
      <c r="C29" s="67"/>
      <c r="D29" s="68"/>
      <c r="E29" s="65">
        <f t="shared" si="1"/>
        <v>0</v>
      </c>
      <c r="F29" s="67"/>
      <c r="G29" s="69" t="str">
        <f t="shared" si="3"/>
        <v/>
      </c>
      <c r="H29" s="70"/>
      <c r="I29" s="71" t="str">
        <f>IF(J29="Summe",SUM($I$7:I28),IF(F29="PKW",IF(D29&gt;4,G29*E29,""),IF(F29="ÖPNV",IF(D29&lt;5,"",IF(E29&gt;19,H29,E29*G29)),IF(F29="Fahrrad",IF(D29&gt;4,G29*E29,""),IF(F29="Roller/Motorrad",IF(D29&gt;4,G29*E29,""),IF(F29="Mofa/Moped",IF(D29&gt;4,G29*E29,""),IF(F29="Fahrdienst/Taxi",H29,"")))))))</f>
        <v/>
      </c>
      <c r="J29" s="112" t="str">
        <f t="shared" si="2"/>
        <v/>
      </c>
    </row>
    <row r="30" spans="1:10" s="1" customFormat="1" ht="16.5">
      <c r="A30" s="66" t="str">
        <f t="shared" si="0"/>
        <v/>
      </c>
      <c r="B30" s="67"/>
      <c r="C30" s="67"/>
      <c r="D30" s="68"/>
      <c r="E30" s="65">
        <f t="shared" si="1"/>
        <v>0</v>
      </c>
      <c r="F30" s="67"/>
      <c r="G30" s="69" t="str">
        <f t="shared" si="3"/>
        <v/>
      </c>
      <c r="H30" s="70"/>
      <c r="I30" s="71" t="str">
        <f>IF(J30="Summe",SUM($I$7:I29),IF(F30="PKW",IF(D30&gt;4,G30*E30,""),IF(F30="ÖPNV",IF(D30&lt;5,"",IF(E30&gt;19,H30,E30*G30)),IF(F30="Fahrrad",IF(D30&gt;4,G30*E30,""),IF(F30="Roller/Motorrad",IF(D30&gt;4,G30*E30,""),IF(F30="Mofa/Moped",IF(D30&gt;4,G30*E30,""),IF(F30="Fahrdienst/Taxi",H30,"")))))))</f>
        <v/>
      </c>
      <c r="J30" s="112" t="str">
        <f t="shared" si="2"/>
        <v/>
      </c>
    </row>
    <row r="31" spans="1:10" s="1" customFormat="1" ht="16.5">
      <c r="A31" s="66" t="str">
        <f t="shared" si="0"/>
        <v/>
      </c>
      <c r="B31" s="67"/>
      <c r="C31" s="67"/>
      <c r="D31" s="68"/>
      <c r="E31" s="65">
        <f t="shared" si="1"/>
        <v>0</v>
      </c>
      <c r="F31" s="67"/>
      <c r="G31" s="69" t="str">
        <f t="shared" si="3"/>
        <v/>
      </c>
      <c r="H31" s="70"/>
      <c r="I31" s="71" t="str">
        <f>IF(J31="Summe",SUM($I$7:I30),IF(F31="PKW",IF(D31&gt;4,G31*E31,""),IF(F31="ÖPNV",IF(D31&lt;5,"",IF(E31&gt;19,H31,E31*G31)),IF(F31="Fahrrad",IF(D31&gt;4,G31*E31,""),IF(F31="Roller/Motorrad",IF(D31&gt;4,G31*E31,""),IF(F31="Mofa/Moped",IF(D31&gt;4,G31*E31,""),IF(F31="Fahrdienst/Taxi",H31,"")))))))</f>
        <v/>
      </c>
      <c r="J31" s="112" t="str">
        <f t="shared" si="2"/>
        <v/>
      </c>
    </row>
    <row r="32" spans="1:10" s="1" customFormat="1" ht="16.5">
      <c r="A32" s="66" t="str">
        <f t="shared" si="0"/>
        <v/>
      </c>
      <c r="B32" s="67"/>
      <c r="C32" s="67"/>
      <c r="D32" s="68"/>
      <c r="E32" s="65">
        <f t="shared" si="1"/>
        <v>0</v>
      </c>
      <c r="F32" s="67"/>
      <c r="G32" s="69" t="str">
        <f t="shared" si="3"/>
        <v/>
      </c>
      <c r="H32" s="70"/>
      <c r="I32" s="71" t="str">
        <f>IF(J32="Summe",SUM($I$7:I31),IF(F32="PKW",IF(D32&gt;4,G32*E32,""),IF(F32="ÖPNV",IF(D32&lt;5,"",IF(E32&gt;19,H32,E32*G32)),IF(F32="Fahrrad",IF(D32&gt;4,G32*E32,""),IF(F32="Roller/Motorrad",IF(D32&gt;4,G32*E32,""),IF(F32="Mofa/Moped",IF(D32&gt;4,G32*E32,""),IF(F32="Fahrdienst/Taxi",H32,"")))))))</f>
        <v/>
      </c>
      <c r="J32" s="112" t="str">
        <f t="shared" si="2"/>
        <v/>
      </c>
    </row>
    <row r="33" spans="1:10" s="1" customFormat="1" ht="16.5">
      <c r="A33" s="66" t="str">
        <f t="shared" si="0"/>
        <v/>
      </c>
      <c r="B33" s="67"/>
      <c r="C33" s="67"/>
      <c r="D33" s="68"/>
      <c r="E33" s="65">
        <f t="shared" si="1"/>
        <v>0</v>
      </c>
      <c r="F33" s="67"/>
      <c r="G33" s="69" t="str">
        <f t="shared" si="3"/>
        <v/>
      </c>
      <c r="H33" s="70"/>
      <c r="I33" s="71" t="str">
        <f>IF(J33="Summe",SUM($I$7:I32),IF(F33="PKW",IF(D33&gt;4,G33*E33,""),IF(F33="ÖPNV",IF(D33&lt;5,"",IF(E33&gt;19,H33,E33*G33)),IF(F33="Fahrrad",IF(D33&gt;4,G33*E33,""),IF(F33="Roller/Motorrad",IF(D33&gt;4,G33*E33,""),IF(F33="Mofa/Moped",IF(D33&gt;4,G33*E33,""),IF(F33="Fahrdienst/Taxi",H33,"")))))))</f>
        <v/>
      </c>
      <c r="J33" s="112" t="str">
        <f t="shared" si="2"/>
        <v/>
      </c>
    </row>
    <row r="34" spans="1:10" s="1" customFormat="1" ht="16.5">
      <c r="A34" s="66" t="str">
        <f t="shared" si="0"/>
        <v/>
      </c>
      <c r="B34" s="73"/>
      <c r="C34" s="73"/>
      <c r="D34" s="74"/>
      <c r="E34" s="65">
        <f t="shared" si="1"/>
        <v>0</v>
      </c>
      <c r="F34" s="73"/>
      <c r="G34" s="69" t="str">
        <f t="shared" si="3"/>
        <v/>
      </c>
      <c r="H34" s="75"/>
      <c r="I34" s="71" t="str">
        <f>IF(J34="Summe",SUM($I$7:I33),IF(F34="PKW",IF(D34&gt;4,G34*E34,""),IF(F34="ÖPNV",IF(D34&lt;5,"",IF(E34&gt;19,H34,E34*G34)),IF(F34="Fahrrad",IF(D34&gt;4,G34*E34,""),IF(F34="Roller/Motorrad",IF(D34&gt;4,G34*E34,""),IF(F34="Mofa/Moped",IF(D34&gt;4,G34*E34,""),IF(F34="Fahrdienst/Taxi",H34,"")))))))</f>
        <v/>
      </c>
      <c r="J34" s="112" t="str">
        <f t="shared" si="2"/>
        <v/>
      </c>
    </row>
    <row r="35" spans="1:10" s="1" customFormat="1" ht="16.5">
      <c r="A35" s="66" t="str">
        <f t="shared" si="0"/>
        <v/>
      </c>
      <c r="B35" s="73"/>
      <c r="C35" s="73"/>
      <c r="D35" s="74"/>
      <c r="E35" s="65">
        <f t="shared" si="1"/>
        <v>0</v>
      </c>
      <c r="F35" s="73"/>
      <c r="G35" s="69" t="str">
        <f t="shared" si="3"/>
        <v/>
      </c>
      <c r="H35" s="75"/>
      <c r="I35" s="71" t="str">
        <f>IF(J35="Summe",SUM($I$7:I34),IF(F35="PKW",IF(D35&gt;4,G35*E35,""),IF(F35="ÖPNV",IF(D35&lt;5,"",IF(E35&gt;19,H35,E35*G35)),IF(F35="Fahrrad",IF(D35&gt;4,G35*E35,""),IF(F35="Roller/Motorrad",IF(D35&gt;4,G35*E35,""),IF(F35="Mofa/Moped",IF(D35&gt;4,G35*E35,""),IF(F35="Fahrdienst/Taxi",H35,"")))))))</f>
        <v/>
      </c>
      <c r="J35" s="112" t="str">
        <f t="shared" si="2"/>
        <v/>
      </c>
    </row>
    <row r="36" spans="1:10" s="1" customFormat="1" ht="16.5">
      <c r="A36" s="66" t="str">
        <f t="shared" si="0"/>
        <v/>
      </c>
      <c r="B36" s="73"/>
      <c r="C36" s="73"/>
      <c r="D36" s="74"/>
      <c r="E36" s="65">
        <f t="shared" si="1"/>
        <v>0</v>
      </c>
      <c r="F36" s="73"/>
      <c r="G36" s="69" t="str">
        <f t="shared" si="3"/>
        <v/>
      </c>
      <c r="H36" s="75"/>
      <c r="I36" s="71" t="str">
        <f>IF(J36="Summe",SUM($I$7:I35),IF(F36="PKW",IF(D36&gt;4,G36*E36,""),IF(F36="ÖPNV",IF(D36&lt;5,"",IF(E36&gt;19,H36,E36*G36)),IF(F36="Fahrrad",IF(D36&gt;4,G36*E36,""),IF(F36="Roller/Motorrad",IF(D36&gt;4,G36*E36,""),IF(F36="Mofa/Moped",IF(D36&gt;4,G36*E36,""),IF(F36="Fahrdienst/Taxi",H36,"")))))))</f>
        <v/>
      </c>
      <c r="J36" s="112" t="str">
        <f t="shared" si="2"/>
        <v/>
      </c>
    </row>
    <row r="37" spans="1:10" s="1" customFormat="1" ht="16.5">
      <c r="A37" s="66" t="str">
        <f t="shared" si="0"/>
        <v/>
      </c>
      <c r="B37" s="73"/>
      <c r="C37" s="73"/>
      <c r="D37" s="74"/>
      <c r="E37" s="65">
        <f t="shared" si="1"/>
        <v>0</v>
      </c>
      <c r="F37" s="73"/>
      <c r="G37" s="69" t="str">
        <f t="shared" si="3"/>
        <v/>
      </c>
      <c r="H37" s="75"/>
      <c r="I37" s="71" t="str">
        <f>IF(J37="Summe",SUM($I$7:I36),IF(F37="PKW",IF(D37&gt;4,G37*E37,""),IF(F37="ÖPNV",IF(D37&lt;5,"",IF(E37&gt;19,H37,E37*G37)),IF(F37="Fahrrad",IF(D37&gt;4,G37*E37,""),IF(F37="Roller/Motorrad",IF(D37&gt;4,G37*E37,""),IF(F37="Mofa/Moped",IF(D37&gt;4,G37*E37,""),IF(F37="Fahrdienst/Taxi",H37,"")))))))</f>
        <v/>
      </c>
      <c r="J37" s="112" t="str">
        <f t="shared" si="2"/>
        <v/>
      </c>
    </row>
    <row r="38" spans="1:10" ht="16.5">
      <c r="A38" s="66" t="str">
        <f t="shared" si="0"/>
        <v/>
      </c>
      <c r="B38" s="73"/>
      <c r="C38" s="73"/>
      <c r="D38" s="74"/>
      <c r="E38" s="65">
        <f t="shared" si="1"/>
        <v>0</v>
      </c>
      <c r="F38" s="73"/>
      <c r="G38" s="69" t="str">
        <f t="shared" si="3"/>
        <v/>
      </c>
      <c r="H38" s="75"/>
      <c r="I38" s="71" t="str">
        <f>IF(J38="Summe",SUM($I$7:I37),IF(F38="PKW",IF(D38&gt;4,G38*E38,""),IF(F38="ÖPNV",IF(D38&lt;5,"",IF(E38&gt;19,H38,E38*G38)),IF(F38="Fahrrad",IF(D38&gt;4,G38*E38,""),IF(F38="Roller/Motorrad",IF(D38&gt;4,G38*E38,""),IF(F38="Mofa/Moped",IF(D38&gt;4,G38*E38,""),IF(F38="Fahrdienst/Taxi",H38,"")))))))</f>
        <v/>
      </c>
      <c r="J38" s="112" t="str">
        <f t="shared" si="2"/>
        <v/>
      </c>
    </row>
    <row r="39" spans="1:10" ht="16.5">
      <c r="A39" s="66" t="str">
        <f t="shared" si="0"/>
        <v/>
      </c>
      <c r="B39" s="73"/>
      <c r="C39" s="73"/>
      <c r="D39" s="74"/>
      <c r="E39" s="65">
        <f t="shared" si="1"/>
        <v>0</v>
      </c>
      <c r="F39" s="73"/>
      <c r="G39" s="69" t="str">
        <f t="shared" si="3"/>
        <v/>
      </c>
      <c r="H39" s="75"/>
      <c r="I39" s="71" t="str">
        <f>IF(J39="Summe",SUM($I$7:I38),IF(F39="PKW",IF(D39&gt;4,G39*E39,""),IF(F39="ÖPNV",IF(D39&lt;5,"",IF(E39&gt;19,H39,E39*G39)),IF(F39="Fahrrad",IF(D39&gt;4,G39*E39,""),IF(F39="Roller/Motorrad",IF(D39&gt;4,G39*E39,""),IF(F39="Mofa/Moped",IF(D39&gt;4,G39*E39,""),IF(F39="Fahrdienst/Taxi",H39,"")))))))</f>
        <v/>
      </c>
      <c r="J39" s="112" t="str">
        <f t="shared" si="2"/>
        <v/>
      </c>
    </row>
    <row r="40" spans="1:10" ht="16.5">
      <c r="A40" s="66" t="str">
        <f t="shared" si="0"/>
        <v/>
      </c>
      <c r="B40" s="73"/>
      <c r="C40" s="73"/>
      <c r="D40" s="74"/>
      <c r="E40" s="65">
        <f t="shared" si="1"/>
        <v>0</v>
      </c>
      <c r="F40" s="73"/>
      <c r="G40" s="69" t="str">
        <f t="shared" si="3"/>
        <v/>
      </c>
      <c r="H40" s="75"/>
      <c r="I40" s="71" t="str">
        <f>IF(J40="Summe",SUM($I$7:I39),IF(F40="PKW",IF(D40&gt;4,G40*E40,""),IF(F40="ÖPNV",IF(D40&lt;5,"",IF(E40&gt;19,H40,E40*G40)),IF(F40="Fahrrad",IF(D40&gt;4,G40*E40,""),IF(F40="Roller/Motorrad",IF(D40&gt;4,G40*E40,""),IF(F40="Mofa/Moped",IF(D40&gt;4,G40*E40,""),IF(F40="Fahrdienst/Taxi",H40,"")))))))</f>
        <v/>
      </c>
      <c r="J40" s="112" t="str">
        <f t="shared" si="2"/>
        <v/>
      </c>
    </row>
    <row r="41" spans="1:10" ht="16.5">
      <c r="A41" s="66" t="str">
        <f t="shared" si="0"/>
        <v/>
      </c>
      <c r="B41" s="73"/>
      <c r="C41" s="73"/>
      <c r="D41" s="74"/>
      <c r="E41" s="65">
        <f t="shared" si="1"/>
        <v>0</v>
      </c>
      <c r="F41" s="73"/>
      <c r="G41" s="69" t="str">
        <f t="shared" si="3"/>
        <v/>
      </c>
      <c r="H41" s="75"/>
      <c r="I41" s="71" t="str">
        <f>IF(J41="Summe",SUM($I$7:I40),IF(F41="PKW",IF(D41&gt;4,G41*E41,""),IF(F41="ÖPNV",IF(D41&lt;5,"",IF(E41&gt;19,H41,E41*G41)),IF(F41="Fahrrad",IF(D41&gt;4,G41*E41,""),IF(F41="Roller/Motorrad",IF(D41&gt;4,G41*E41,""),IF(F41="Mofa/Moped",IF(D41&gt;4,G41*E41,""),IF(F41="Fahrdienst/Taxi",H41,"")))))))</f>
        <v/>
      </c>
      <c r="J41" s="112" t="str">
        <f t="shared" si="2"/>
        <v/>
      </c>
    </row>
    <row r="42" spans="1:10" ht="16.5">
      <c r="A42" s="66" t="str">
        <f t="shared" si="0"/>
        <v/>
      </c>
      <c r="B42" s="73"/>
      <c r="C42" s="73"/>
      <c r="D42" s="74"/>
      <c r="E42" s="65">
        <f t="shared" si="1"/>
        <v>0</v>
      </c>
      <c r="F42" s="73"/>
      <c r="G42" s="69" t="str">
        <f t="shared" si="3"/>
        <v/>
      </c>
      <c r="H42" s="75"/>
      <c r="I42" s="71" t="str">
        <f>IF(J42="Summe",SUM($I$7:I41),IF(F42="PKW",IF(D42&gt;4,G42*E42,""),IF(F42="ÖPNV",IF(D42&lt;5,"",IF(E42&gt;19,H42,E42*G42)),IF(F42="Fahrrad",IF(D42&gt;4,G42*E42,""),IF(F42="Roller/Motorrad",IF(D42&gt;4,G42*E42,""),IF(F42="Mofa/Moped",IF(D42&gt;4,G42*E42,""),IF(F42="Fahrdienst/Taxi",H42,"")))))))</f>
        <v/>
      </c>
      <c r="J42" s="112" t="str">
        <f t="shared" si="2"/>
        <v/>
      </c>
    </row>
    <row r="43" spans="1:10" ht="16.5">
      <c r="A43" s="66" t="str">
        <f t="shared" si="0"/>
        <v/>
      </c>
      <c r="B43" s="73"/>
      <c r="C43" s="73"/>
      <c r="D43" s="74"/>
      <c r="E43" s="65">
        <f t="shared" si="1"/>
        <v>0</v>
      </c>
      <c r="F43" s="73"/>
      <c r="G43" s="69" t="str">
        <f t="shared" si="3"/>
        <v/>
      </c>
      <c r="H43" s="75"/>
      <c r="I43" s="71" t="str">
        <f>IF(J43="Summe",SUM($I$7:I42),IF(F43="PKW",IF(D43&gt;4,G43*E43,""),IF(F43="ÖPNV",IF(D43&lt;5,"",IF(E43&gt;19,H43,E43*G43)),IF(F43="Fahrrad",IF(D43&gt;4,G43*E43,""),IF(F43="Roller/Motorrad",IF(D43&gt;4,G43*E43,""),IF(F43="Mofa/Moped",IF(D43&gt;4,G43*E43,""),IF(F43="Fahrdienst/Taxi",H43,"")))))))</f>
        <v/>
      </c>
      <c r="J43" s="112" t="str">
        <f t="shared" si="2"/>
        <v/>
      </c>
    </row>
    <row r="44" spans="1:10" ht="16.5">
      <c r="A44" s="66" t="str">
        <f t="shared" si="0"/>
        <v/>
      </c>
      <c r="B44" s="73"/>
      <c r="C44" s="73"/>
      <c r="D44" s="74"/>
      <c r="E44" s="65">
        <f t="shared" si="1"/>
        <v>0</v>
      </c>
      <c r="F44" s="73"/>
      <c r="G44" s="69" t="str">
        <f t="shared" si="3"/>
        <v/>
      </c>
      <c r="H44" s="75"/>
      <c r="I44" s="71" t="str">
        <f>IF(J44="Summe",SUM($I$7:I43),IF(F44="PKW",IF(D44&gt;4,G44*E44,""),IF(F44="ÖPNV",IF(D44&lt;5,"",IF(E44&gt;19,H44,E44*G44)),IF(F44="Fahrrad",IF(D44&gt;4,G44*E44,""),IF(F44="Roller/Motorrad",IF(D44&gt;4,G44*E44,""),IF(F44="Mofa/Moped",IF(D44&gt;4,G44*E44,""),IF(F44="Fahrdienst/Taxi",H44,"")))))))</f>
        <v/>
      </c>
      <c r="J44" s="112" t="str">
        <f t="shared" si="2"/>
        <v/>
      </c>
    </row>
    <row r="45" spans="1:10" ht="16.5">
      <c r="A45" s="66" t="str">
        <f t="shared" si="0"/>
        <v/>
      </c>
      <c r="B45" s="73"/>
      <c r="C45" s="73"/>
      <c r="D45" s="74"/>
      <c r="E45" s="65">
        <f t="shared" si="1"/>
        <v>0</v>
      </c>
      <c r="F45" s="73"/>
      <c r="G45" s="69" t="str">
        <f t="shared" si="3"/>
        <v/>
      </c>
      <c r="H45" s="75"/>
      <c r="I45" s="71" t="str">
        <f>IF(J45="Summe",SUM($I$7:I44),IF(F45="PKW",IF(D45&gt;4,G45*E45,""),IF(F45="ÖPNV",IF(D45&lt;5,"",IF(E45&gt;19,H45,E45*G45)),IF(F45="Fahrrad",IF(D45&gt;4,G45*E45,""),IF(F45="Roller/Motorrad",IF(D45&gt;4,G45*E45,""),IF(F45="Mofa/Moped",IF(D45&gt;4,G45*E45,""),IF(F45="Fahrdienst/Taxi",H45,"")))))))</f>
        <v/>
      </c>
      <c r="J45" s="112" t="str">
        <f t="shared" si="2"/>
        <v/>
      </c>
    </row>
    <row r="46" spans="1:10" ht="16.5">
      <c r="A46" s="66" t="str">
        <f t="shared" si="0"/>
        <v/>
      </c>
      <c r="B46" s="73"/>
      <c r="C46" s="73"/>
      <c r="D46" s="74"/>
      <c r="E46" s="65">
        <f t="shared" si="1"/>
        <v>0</v>
      </c>
      <c r="F46" s="73"/>
      <c r="G46" s="69" t="str">
        <f t="shared" si="3"/>
        <v/>
      </c>
      <c r="H46" s="75"/>
      <c r="I46" s="71" t="str">
        <f>IF(J46="Summe",SUM($I$7:I45),IF(F46="PKW",IF(D46&gt;4,G46*E46,""),IF(F46="ÖPNV",IF(D46&lt;5,"",IF(E46&gt;19,H46,E46*G46)),IF(F46="Fahrrad",IF(D46&gt;4,G46*E46,""),IF(F46="Roller/Motorrad",IF(D46&gt;4,G46*E46,""),IF(F46="Mofa/Moped",IF(D46&gt;4,G46*E46,""),IF(F46="Fahrdienst/Taxi",H46,"")))))))</f>
        <v/>
      </c>
      <c r="J46" s="112" t="str">
        <f t="shared" si="2"/>
        <v/>
      </c>
    </row>
    <row r="47" spans="1:10" ht="16.5">
      <c r="A47" s="66" t="str">
        <f t="shared" si="0"/>
        <v/>
      </c>
      <c r="B47" s="73"/>
      <c r="C47" s="73"/>
      <c r="D47" s="74"/>
      <c r="E47" s="65">
        <f t="shared" si="1"/>
        <v>0</v>
      </c>
      <c r="F47" s="73"/>
      <c r="G47" s="69" t="str">
        <f t="shared" si="3"/>
        <v/>
      </c>
      <c r="H47" s="75"/>
      <c r="I47" s="71" t="str">
        <f>IF(J47="Summe",SUM($I$7:I46),IF(F47="PKW",IF(D47&gt;4,G47*E47,""),IF(F47="ÖPNV",IF(D47&lt;5,"",IF(E47&gt;19,H47,E47*G47)),IF(F47="Fahrrad",IF(D47&gt;4,G47*E47,""),IF(F47="Roller/Motorrad",IF(D47&gt;4,G47*E47,""),IF(F47="Mofa/Moped",IF(D47&gt;4,G47*E47,""),IF(F47="Fahrdienst/Taxi",H47,"")))))))</f>
        <v/>
      </c>
      <c r="J47" s="112" t="str">
        <f t="shared" si="2"/>
        <v/>
      </c>
    </row>
    <row r="48" spans="1:10" ht="16.5">
      <c r="A48" s="66" t="str">
        <f t="shared" si="0"/>
        <v/>
      </c>
      <c r="B48" s="73"/>
      <c r="C48" s="73"/>
      <c r="D48" s="74"/>
      <c r="E48" s="65">
        <f t="shared" si="1"/>
        <v>0</v>
      </c>
      <c r="F48" s="73"/>
      <c r="G48" s="69" t="str">
        <f t="shared" si="3"/>
        <v/>
      </c>
      <c r="H48" s="75"/>
      <c r="I48" s="71" t="str">
        <f>IF(J48="Summe",SUM($I$7:I47),IF(F48="PKW",IF(D48&gt;4,G48*E48,""),IF(F48="ÖPNV",IF(D48&lt;5,"",IF(E48&gt;19,H48,E48*G48)),IF(F48="Fahrrad",IF(D48&gt;4,G48*E48,""),IF(F48="Roller/Motorrad",IF(D48&gt;4,G48*E48,""),IF(F48="Mofa/Moped",IF(D48&gt;4,G48*E48,""),IF(F48="Fahrdienst/Taxi",H48,"")))))))</f>
        <v/>
      </c>
      <c r="J48" s="112" t="str">
        <f t="shared" si="2"/>
        <v/>
      </c>
    </row>
    <row r="49" spans="1:10" ht="16.5">
      <c r="A49" s="66" t="str">
        <f t="shared" si="0"/>
        <v/>
      </c>
      <c r="B49" s="73"/>
      <c r="C49" s="73"/>
      <c r="D49" s="74"/>
      <c r="E49" s="65">
        <f t="shared" si="1"/>
        <v>0</v>
      </c>
      <c r="F49" s="73"/>
      <c r="G49" s="69" t="str">
        <f t="shared" si="3"/>
        <v/>
      </c>
      <c r="H49" s="75"/>
      <c r="I49" s="71" t="str">
        <f>IF(J49="Summe",SUM($I$7:I48),IF(F49="PKW",IF(D49&gt;4,G49*E49,""),IF(F49="ÖPNV",IF(D49&lt;5,"",IF(E49&gt;19,H49,E49*G49)),IF(F49="Fahrrad",IF(D49&gt;4,G49*E49,""),IF(F49="Roller/Motorrad",IF(D49&gt;4,G49*E49,""),IF(F49="Mofa/Moped",IF(D49&gt;4,G49*E49,""),IF(F49="Fahrdienst/Taxi",H49,"")))))))</f>
        <v/>
      </c>
      <c r="J49" s="112" t="str">
        <f t="shared" si="2"/>
        <v/>
      </c>
    </row>
    <row r="50" spans="1:10" ht="16.5">
      <c r="A50" s="66" t="str">
        <f t="shared" si="0"/>
        <v/>
      </c>
      <c r="B50" s="73"/>
      <c r="C50" s="73"/>
      <c r="D50" s="74"/>
      <c r="E50" s="65">
        <f t="shared" si="1"/>
        <v>0</v>
      </c>
      <c r="F50" s="73"/>
      <c r="G50" s="69" t="str">
        <f t="shared" si="3"/>
        <v/>
      </c>
      <c r="H50" s="75"/>
      <c r="I50" s="71" t="str">
        <f>IF(J50="Summe",SUM($I$7:I49),IF(F50="PKW",IF(D50&gt;4,G50*E50,""),IF(F50="ÖPNV",IF(D50&lt;5,"",IF(E50&gt;19,H50,E50*G50)),IF(F50="Fahrrad",IF(D50&gt;4,G50*E50,""),IF(F50="Roller/Motorrad",IF(D50&gt;4,G50*E50,""),IF(F50="Mofa/Moped",IF(D50&gt;4,G50*E50,""),IF(F50="Fahrdienst/Taxi",H50,"")))))))</f>
        <v/>
      </c>
      <c r="J50" s="112" t="str">
        <f t="shared" si="2"/>
        <v/>
      </c>
    </row>
    <row r="51" spans="1:10" ht="16.5">
      <c r="A51" s="66" t="str">
        <f t="shared" si="0"/>
        <v/>
      </c>
      <c r="B51" s="73"/>
      <c r="C51" s="73"/>
      <c r="D51" s="74"/>
      <c r="E51" s="65">
        <f t="shared" si="1"/>
        <v>0</v>
      </c>
      <c r="F51" s="73"/>
      <c r="G51" s="69" t="str">
        <f t="shared" si="3"/>
        <v/>
      </c>
      <c r="H51" s="75"/>
      <c r="I51" s="71" t="str">
        <f>IF(J51="Summe",SUM($I$7:I50),IF(F51="PKW",IF(D51&gt;4,G51*E51,""),IF(F51="ÖPNV",IF(D51&lt;5,"",IF(E51&gt;19,H51,E51*G51)),IF(F51="Fahrrad",IF(D51&gt;4,G51*E51,""),IF(F51="Roller/Motorrad",IF(D51&gt;4,G51*E51,""),IF(F51="Mofa/Moped",IF(D51&gt;4,G51*E51,""),IF(F51="Fahrdienst/Taxi",H51,"")))))))</f>
        <v/>
      </c>
      <c r="J51" s="112" t="str">
        <f t="shared" si="2"/>
        <v/>
      </c>
    </row>
    <row r="52" spans="1:10" ht="16.5">
      <c r="A52" s="66" t="str">
        <f t="shared" si="0"/>
        <v/>
      </c>
      <c r="B52" s="73"/>
      <c r="C52" s="73"/>
      <c r="D52" s="74"/>
      <c r="E52" s="65">
        <f t="shared" si="1"/>
        <v>0</v>
      </c>
      <c r="F52" s="73"/>
      <c r="G52" s="69" t="str">
        <f t="shared" si="3"/>
        <v/>
      </c>
      <c r="H52" s="75"/>
      <c r="I52" s="71" t="str">
        <f>IF(J52="Summe",SUM($I$7:I51),IF(F52="PKW",IF(D52&gt;4,G52*E52,""),IF(F52="ÖPNV",IF(D52&lt;5,"",IF(E52&gt;19,H52,E52*G52)),IF(F52="Fahrrad",IF(D52&gt;4,G52*E52,""),IF(F52="Roller/Motorrad",IF(D52&gt;4,G52*E52,""),IF(F52="Mofa/Moped",IF(D52&gt;4,G52*E52,""),IF(F52="Fahrdienst/Taxi",H52,"")))))))</f>
        <v/>
      </c>
      <c r="J52" s="112" t="str">
        <f t="shared" si="2"/>
        <v/>
      </c>
    </row>
    <row r="53" spans="1:10" ht="16.5">
      <c r="A53" s="66" t="str">
        <f t="shared" si="0"/>
        <v/>
      </c>
      <c r="B53" s="73"/>
      <c r="C53" s="73"/>
      <c r="D53" s="74"/>
      <c r="E53" s="65">
        <f t="shared" si="1"/>
        <v>0</v>
      </c>
      <c r="F53" s="73"/>
      <c r="G53" s="69" t="str">
        <f t="shared" si="3"/>
        <v/>
      </c>
      <c r="H53" s="75"/>
      <c r="I53" s="71" t="str">
        <f>IF(J53="Summe",SUM($I$7:I52),IF(F53="PKW",IF(D53&gt;4,G53*E53,""),IF(F53="ÖPNV",IF(D53&lt;5,"",IF(E53&gt;19,H53,E53*G53)),IF(F53="Fahrrad",IF(D53&gt;4,G53*E53,""),IF(F53="Roller/Motorrad",IF(D53&gt;4,G53*E53,""),IF(F53="Mofa/Moped",IF(D53&gt;4,G53*E53,""),IF(F53="Fahrdienst/Taxi",H53,"")))))))</f>
        <v/>
      </c>
      <c r="J53" s="112" t="str">
        <f t="shared" si="2"/>
        <v/>
      </c>
    </row>
    <row r="54" spans="1:10" ht="16.5">
      <c r="A54" s="66" t="str">
        <f t="shared" si="0"/>
        <v/>
      </c>
      <c r="B54" s="73"/>
      <c r="C54" s="73"/>
      <c r="D54" s="74"/>
      <c r="E54" s="65">
        <f t="shared" si="1"/>
        <v>0</v>
      </c>
      <c r="F54" s="73"/>
      <c r="G54" s="69" t="str">
        <f t="shared" si="3"/>
        <v/>
      </c>
      <c r="H54" s="75"/>
      <c r="I54" s="71" t="str">
        <f>IF(J54="Summe",SUM($I$7:I53),IF(F54="PKW",IF(D54&gt;4,G54*E54,""),IF(F54="ÖPNV",IF(D54&lt;5,"",IF(E54&gt;19,H54,E54*G54)),IF(F54="Fahrrad",IF(D54&gt;4,G54*E54,""),IF(F54="Roller/Motorrad",IF(D54&gt;4,G54*E54,""),IF(F54="Mofa/Moped",IF(D54&gt;4,G54*E54,""),IF(F54="Fahrdienst/Taxi",H54,"")))))))</f>
        <v/>
      </c>
      <c r="J54" s="112" t="str">
        <f t="shared" si="2"/>
        <v/>
      </c>
    </row>
    <row r="55" spans="1:10" ht="16.5">
      <c r="A55" s="66" t="str">
        <f t="shared" si="0"/>
        <v/>
      </c>
      <c r="B55" s="73"/>
      <c r="C55" s="73"/>
      <c r="D55" s="74"/>
      <c r="E55" s="65">
        <f t="shared" si="1"/>
        <v>0</v>
      </c>
      <c r="F55" s="73"/>
      <c r="G55" s="69" t="str">
        <f t="shared" si="3"/>
        <v/>
      </c>
      <c r="H55" s="75"/>
      <c r="I55" s="71" t="str">
        <f>IF(J55="Summe",SUM($I$7:I54),IF(F55="PKW",IF(D55&gt;4,G55*E55,""),IF(F55="ÖPNV",IF(D55&lt;5,"",IF(E55&gt;19,H55,E55*G55)),IF(F55="Fahrrad",IF(D55&gt;4,G55*E55,""),IF(F55="Roller/Motorrad",IF(D55&gt;4,G55*E55,""),IF(F55="Mofa/Moped",IF(D55&gt;4,G55*E55,""),IF(F55="Fahrdienst/Taxi",H55,"")))))))</f>
        <v/>
      </c>
      <c r="J55" s="112" t="str">
        <f t="shared" si="2"/>
        <v/>
      </c>
    </row>
    <row r="56" spans="1:10" ht="16.5">
      <c r="A56" s="66" t="str">
        <f t="shared" si="0"/>
        <v/>
      </c>
      <c r="B56" s="73"/>
      <c r="C56" s="73"/>
      <c r="D56" s="74"/>
      <c r="E56" s="65">
        <f t="shared" si="1"/>
        <v>0</v>
      </c>
      <c r="F56" s="73"/>
      <c r="G56" s="69" t="str">
        <f t="shared" si="3"/>
        <v/>
      </c>
      <c r="H56" s="75"/>
      <c r="I56" s="71" t="str">
        <f>IF(J56="Summe",SUM($I$7:I55),IF(F56="PKW",IF(D56&gt;4,G56*E56,""),IF(F56="ÖPNV",IF(D56&lt;5,"",IF(E56&gt;19,H56,E56*G56)),IF(F56="Fahrrad",IF(D56&gt;4,G56*E56,""),IF(F56="Roller/Motorrad",IF(D56&gt;4,G56*E56,""),IF(F56="Mofa/Moped",IF(D56&gt;4,G56*E56,""),IF(F56="Fahrdienst/Taxi",H56,"")))))))</f>
        <v/>
      </c>
      <c r="J56" s="112" t="str">
        <f t="shared" si="2"/>
        <v/>
      </c>
    </row>
    <row r="57" spans="1:10" ht="16.5">
      <c r="A57" s="66" t="str">
        <f t="shared" si="0"/>
        <v/>
      </c>
      <c r="B57" s="73"/>
      <c r="C57" s="73"/>
      <c r="D57" s="74"/>
      <c r="E57" s="65">
        <f t="shared" si="1"/>
        <v>0</v>
      </c>
      <c r="F57" s="73"/>
      <c r="G57" s="69" t="str">
        <f t="shared" si="3"/>
        <v/>
      </c>
      <c r="H57" s="75"/>
      <c r="I57" s="71" t="str">
        <f>IF(J57="Summe",SUM($I$7:I56),IF(F57="PKW",IF(D57&gt;4,G57*E57,""),IF(F57="ÖPNV",IF(D57&lt;5,"",IF(E57&gt;19,H57,E57*G57)),IF(F57="Fahrrad",IF(D57&gt;4,G57*E57,""),IF(F57="Roller/Motorrad",IF(D57&gt;4,G57*E57,""),IF(F57="Mofa/Moped",IF(D57&gt;4,G57*E57,""),IF(F57="Fahrdienst/Taxi",H57,"")))))))</f>
        <v/>
      </c>
      <c r="J57" s="112" t="str">
        <f t="shared" si="2"/>
        <v/>
      </c>
    </row>
    <row r="58" spans="1:10" ht="16.5">
      <c r="A58" s="66" t="str">
        <f t="shared" si="0"/>
        <v/>
      </c>
      <c r="B58" s="73"/>
      <c r="C58" s="73"/>
      <c r="D58" s="74"/>
      <c r="E58" s="65">
        <f t="shared" si="1"/>
        <v>0</v>
      </c>
      <c r="F58" s="73"/>
      <c r="G58" s="69"/>
      <c r="H58" s="75"/>
      <c r="I58" s="71" t="str">
        <f>IF(J58="Summe",SUM($I$7:I57),IF(F58="PKW",IF(D58&gt;4,G58*E58,""),IF(F58="ÖPNV",IF(D58&lt;5,"",IF(E58&gt;19,H58,E58*G58)),IF(F58="Fahrrad",IF(D58&gt;4,G58*E58,""),IF(F58="Roller/Motorrad",IF(D58&gt;4,G58*E58,""),IF(F58="Mofa/Moped",IF(D58&gt;4,G58*E58,""),IF(F58="Fahrdienst/Taxi",H58,"")))))))</f>
        <v/>
      </c>
      <c r="J58" s="112" t="str">
        <f t="shared" si="2"/>
        <v/>
      </c>
    </row>
    <row r="59" spans="1:10" ht="16.5">
      <c r="A59" s="66" t="str">
        <f t="shared" si="0"/>
        <v/>
      </c>
      <c r="B59" s="73"/>
      <c r="C59" s="73"/>
      <c r="D59" s="74"/>
      <c r="E59" s="65">
        <f t="shared" si="1"/>
        <v>0</v>
      </c>
      <c r="F59" s="73"/>
      <c r="G59" s="69" t="str">
        <f t="shared" si="3"/>
        <v/>
      </c>
      <c r="H59" s="75"/>
      <c r="I59" s="71" t="str">
        <f>IF(J59="Summe",SUM($I$7:I58),IF(F59="PKW",IF(D59&gt;4,G59*E59,""),IF(F59="ÖPNV",IF(D59&lt;5,"",IF(E59&gt;19,H59,E59*G59)),IF(F59="Fahrrad",IF(D59&gt;4,G59*E59,""),IF(F59="Roller/Motorrad",IF(D59&gt;4,G59*E59,""),IF(F59="Mofa/Moped",IF(D59&gt;4,G59*E59,""),IF(F59="Fahrdienst/Taxi",H59,"")))))))</f>
        <v/>
      </c>
      <c r="J59" s="112" t="str">
        <f t="shared" si="2"/>
        <v/>
      </c>
    </row>
    <row r="60" spans="1:10" ht="16.5">
      <c r="A60" s="66" t="str">
        <f t="shared" si="0"/>
        <v/>
      </c>
      <c r="B60" s="73"/>
      <c r="C60" s="73"/>
      <c r="D60" s="74"/>
      <c r="E60" s="65">
        <f t="shared" si="1"/>
        <v>0</v>
      </c>
      <c r="F60" s="73"/>
      <c r="G60" s="69" t="str">
        <f t="shared" si="3"/>
        <v/>
      </c>
      <c r="H60" s="75"/>
      <c r="I60" s="71" t="str">
        <f>IF(J60="Summe",SUM($I$7:I59),IF(F60="PKW",IF(D60&gt;4,G60*E60,""),IF(F60="ÖPNV",IF(D60&lt;5,"",IF(E60&gt;19,H60,E60*G60)),IF(F60="Fahrrad",IF(D60&gt;4,G60*E60,""),IF(F60="Roller/Motorrad",IF(D60&gt;4,G60*E60,""),IF(F60="Mofa/Moped",IF(D60&gt;4,G60*E60,""),IF(F60="Fahrdienst/Taxi",H60,"")))))))</f>
        <v/>
      </c>
      <c r="J60" s="112" t="str">
        <f t="shared" si="2"/>
        <v/>
      </c>
    </row>
    <row r="61" spans="1:10" ht="16.5">
      <c r="A61" s="66" t="str">
        <f t="shared" si="0"/>
        <v/>
      </c>
      <c r="B61" s="73"/>
      <c r="C61" s="73"/>
      <c r="D61" s="74"/>
      <c r="E61" s="65">
        <f t="shared" si="1"/>
        <v>0</v>
      </c>
      <c r="F61" s="73"/>
      <c r="G61" s="69" t="str">
        <f t="shared" si="3"/>
        <v/>
      </c>
      <c r="H61" s="75"/>
      <c r="I61" s="71" t="str">
        <f>IF(J61="Summe",SUM($I$7:I60),IF(F61="PKW",IF(D61&gt;4,G61*E61,""),IF(F61="ÖPNV",IF(D61&lt;5,"",IF(E61&gt;19,H61,E61*G61)),IF(F61="Fahrrad",IF(D61&gt;4,G61*E61,""),IF(F61="Roller/Motorrad",IF(D61&gt;4,G61*E61,""),IF(F61="Mofa/Moped",IF(D61&gt;4,G61*E61,""),IF(F61="Fahrdienst/Taxi",H61,"")))))))</f>
        <v/>
      </c>
      <c r="J61" s="112" t="str">
        <f t="shared" si="2"/>
        <v/>
      </c>
    </row>
    <row r="62" spans="1:10" ht="16.5">
      <c r="A62" s="66" t="str">
        <f t="shared" si="0"/>
        <v/>
      </c>
      <c r="B62" s="73"/>
      <c r="C62" s="73"/>
      <c r="D62" s="74"/>
      <c r="E62" s="65">
        <f t="shared" si="1"/>
        <v>0</v>
      </c>
      <c r="F62" s="73"/>
      <c r="G62" s="69" t="str">
        <f t="shared" si="3"/>
        <v/>
      </c>
      <c r="H62" s="75"/>
      <c r="I62" s="71" t="str">
        <f>IF(J62="Summe",SUM($I$7:I61),IF(F62="PKW",IF(D62&gt;4,G62*E62,""),IF(F62="ÖPNV",IF(D62&lt;5,"",IF(E62&gt;19,H62,E62*G62)),IF(F62="Fahrrad",IF(D62&gt;4,G62*E62,""),IF(F62="Roller/Motorrad",IF(D62&gt;4,G62*E62,""),IF(F62="Mofa/Moped",IF(D62&gt;4,G62*E62,""),IF(F62="Fahrdienst/Taxi",H62,"")))))))</f>
        <v/>
      </c>
      <c r="J62" s="112" t="str">
        <f t="shared" si="2"/>
        <v/>
      </c>
    </row>
    <row r="63" spans="1:10" ht="16.5">
      <c r="A63" s="66" t="str">
        <f t="shared" si="0"/>
        <v/>
      </c>
      <c r="B63" s="73"/>
      <c r="C63" s="73"/>
      <c r="D63" s="74"/>
      <c r="E63" s="65">
        <f t="shared" si="1"/>
        <v>0</v>
      </c>
      <c r="F63" s="73"/>
      <c r="G63" s="69" t="str">
        <f t="shared" si="3"/>
        <v/>
      </c>
      <c r="H63" s="75"/>
      <c r="I63" s="71" t="str">
        <f>IF(J63="Summe",SUM($I$7:I62),IF(F63="PKW",IF(D63&gt;4,G63*E63,""),IF(F63="ÖPNV",IF(D63&lt;5,"",IF(E63&gt;19,H63,E63*G63)),IF(F63="Fahrrad",IF(D63&gt;4,G63*E63,""),IF(F63="Roller/Motorrad",IF(D63&gt;4,G63*E63,""),IF(F63="Mofa/Moped",IF(D63&gt;4,G63*E63,""),IF(F63="Fahrdienst/Taxi",H63,"")))))))</f>
        <v/>
      </c>
      <c r="J63" s="112" t="str">
        <f t="shared" si="2"/>
        <v/>
      </c>
    </row>
    <row r="64" spans="1:10" ht="16.5">
      <c r="A64" s="66" t="str">
        <f t="shared" si="0"/>
        <v/>
      </c>
      <c r="B64" s="73"/>
      <c r="C64" s="73"/>
      <c r="D64" s="74"/>
      <c r="E64" s="65">
        <f t="shared" si="1"/>
        <v>0</v>
      </c>
      <c r="F64" s="73"/>
      <c r="G64" s="69" t="str">
        <f t="shared" si="3"/>
        <v/>
      </c>
      <c r="H64" s="75"/>
      <c r="I64" s="71" t="str">
        <f>IF(J64="Summe",SUM($I$7:I63),IF(F64="PKW",IF(D64&gt;4,G64*E64,""),IF(F64="ÖPNV",IF(D64&lt;5,"",IF(E64&gt;19,H64,E64*G64)),IF(F64="Fahrrad",IF(D64&gt;4,G64*E64,""),IF(F64="Roller/Motorrad",IF(D64&gt;4,G64*E64,""),IF(F64="Mofa/Moped",IF(D64&gt;4,G64*E64,""),IF(F64="Fahrdienst/Taxi",H64,"")))))))</f>
        <v/>
      </c>
      <c r="J64" s="112" t="str">
        <f t="shared" si="2"/>
        <v/>
      </c>
    </row>
    <row r="65" spans="1:10" ht="16.5">
      <c r="A65" s="66" t="str">
        <f t="shared" si="0"/>
        <v/>
      </c>
      <c r="B65" s="73"/>
      <c r="C65" s="73"/>
      <c r="D65" s="74"/>
      <c r="E65" s="65">
        <f t="shared" si="1"/>
        <v>0</v>
      </c>
      <c r="F65" s="73"/>
      <c r="G65" s="69" t="str">
        <f t="shared" si="3"/>
        <v/>
      </c>
      <c r="H65" s="75"/>
      <c r="I65" s="71" t="str">
        <f>IF(J65="Summe",SUM($I$7:I64),IF(F65="PKW",IF(D65&gt;4,G65*E65,""),IF(F65="ÖPNV",IF(D65&lt;5,"",IF(E65&gt;19,H65,E65*G65)),IF(F65="Fahrrad",IF(D65&gt;4,G65*E65,""),IF(F65="Roller/Motorrad",IF(D65&gt;4,G65*E65,""),IF(F65="Mofa/Moped",IF(D65&gt;4,G65*E65,""),IF(F65="Fahrdienst/Taxi",H65,"")))))))</f>
        <v/>
      </c>
      <c r="J65" s="112" t="str">
        <f t="shared" si="2"/>
        <v/>
      </c>
    </row>
    <row r="66" spans="1:10" ht="16.5">
      <c r="A66" s="66" t="str">
        <f t="shared" si="0"/>
        <v/>
      </c>
      <c r="B66" s="73"/>
      <c r="C66" s="73"/>
      <c r="D66" s="74"/>
      <c r="E66" s="65">
        <f t="shared" si="1"/>
        <v>0</v>
      </c>
      <c r="F66" s="73"/>
      <c r="G66" s="69" t="str">
        <f t="shared" si="3"/>
        <v/>
      </c>
      <c r="H66" s="75"/>
      <c r="I66" s="71" t="str">
        <f>IF(J66="Summe",SUM($I$7:I65),IF(F66="PKW",IF(D66&gt;4,G66*E66,""),IF(F66="ÖPNV",IF(D66&lt;5,"",IF(E66&gt;19,H66,E66*G66)),IF(F66="Fahrrad",IF(D66&gt;4,G66*E66,""),IF(F66="Roller/Motorrad",IF(D66&gt;4,G66*E66,""),IF(F66="Mofa/Moped",IF(D66&gt;4,G66*E66,""),IF(F66="Fahrdienst/Taxi",H66,"")))))))</f>
        <v/>
      </c>
      <c r="J66" s="112" t="str">
        <f t="shared" si="2"/>
        <v/>
      </c>
    </row>
    <row r="67" spans="1:10" ht="16.5">
      <c r="A67" s="66" t="str">
        <f t="shared" si="0"/>
        <v/>
      </c>
      <c r="B67" s="73"/>
      <c r="C67" s="73"/>
      <c r="D67" s="74"/>
      <c r="E67" s="65">
        <f t="shared" si="1"/>
        <v>0</v>
      </c>
      <c r="F67" s="73"/>
      <c r="G67" s="69" t="str">
        <f t="shared" si="3"/>
        <v/>
      </c>
      <c r="H67" s="75"/>
      <c r="I67" s="71" t="str">
        <f>IF(J67="Summe",SUM($I$7:I66),IF(F67="PKW",IF(D67&gt;4,G67*E67,""),IF(F67="ÖPNV",IF(D67&lt;5,"",IF(E67&gt;19,H67,E67*G67)),IF(F67="Fahrrad",IF(D67&gt;4,G67*E67,""),IF(F67="Roller/Motorrad",IF(D67&gt;4,G67*E67,""),IF(F67="Mofa/Moped",IF(D67&gt;4,G67*E67,""),IF(F67="Fahrdienst/Taxi",H67,"")))))))</f>
        <v/>
      </c>
      <c r="J67" s="112" t="str">
        <f t="shared" si="2"/>
        <v/>
      </c>
    </row>
    <row r="68" spans="1:10" ht="16.5">
      <c r="A68" s="66" t="str">
        <f t="shared" si="0"/>
        <v/>
      </c>
      <c r="B68" s="73"/>
      <c r="C68" s="73"/>
      <c r="D68" s="74"/>
      <c r="E68" s="65">
        <f t="shared" si="1"/>
        <v>0</v>
      </c>
      <c r="F68" s="73"/>
      <c r="G68" s="69" t="str">
        <f t="shared" si="3"/>
        <v/>
      </c>
      <c r="H68" s="75"/>
      <c r="I68" s="71" t="str">
        <f>IF(J68="Summe",SUM($I$7:I67),IF(F68="PKW",IF(D68&gt;4,G68*E68,""),IF(F68="ÖPNV",IF(D68&lt;5,"",IF(E68&gt;19,H68,E68*G68)),IF(F68="Fahrrad",IF(D68&gt;4,G68*E68,""),IF(F68="Roller/Motorrad",IF(D68&gt;4,G68*E68,""),IF(F68="Mofa/Moped",IF(D68&gt;4,G68*E68,""),IF(F68="Fahrdienst/Taxi",H68,"")))))))</f>
        <v/>
      </c>
      <c r="J68" s="112" t="str">
        <f t="shared" si="2"/>
        <v/>
      </c>
    </row>
    <row r="69" spans="1:10" ht="16.5">
      <c r="A69" s="66" t="str">
        <f t="shared" si="0"/>
        <v/>
      </c>
      <c r="B69" s="73"/>
      <c r="C69" s="73"/>
      <c r="D69" s="74"/>
      <c r="E69" s="65">
        <f t="shared" si="1"/>
        <v>0</v>
      </c>
      <c r="F69" s="73"/>
      <c r="G69" s="69" t="str">
        <f t="shared" si="3"/>
        <v/>
      </c>
      <c r="H69" s="75"/>
      <c r="I69" s="71" t="str">
        <f>IF(J69="Summe",SUM($I$7:I68),IF(F69="PKW",IF(D69&gt;4,G69*E69,""),IF(F69="ÖPNV",IF(D69&lt;5,"",IF(E69&gt;19,H69,E69*G69)),IF(F69="Fahrrad",IF(D69&gt;4,G69*E69,""),IF(F69="Roller/Motorrad",IF(D69&gt;4,G69*E69,""),IF(F69="Mofa/Moped",IF(D69&gt;4,G69*E69,""),IF(F69="Fahrdienst/Taxi",H69,"")))))))</f>
        <v/>
      </c>
      <c r="J69" s="112" t="str">
        <f t="shared" si="2"/>
        <v/>
      </c>
    </row>
    <row r="70" spans="1:10" ht="16.5">
      <c r="A70" s="66" t="str">
        <f t="shared" si="0"/>
        <v/>
      </c>
      <c r="B70" s="73"/>
      <c r="C70" s="73"/>
      <c r="D70" s="74"/>
      <c r="E70" s="65">
        <f t="shared" si="1"/>
        <v>0</v>
      </c>
      <c r="F70" s="73"/>
      <c r="G70" s="69" t="str">
        <f t="shared" si="3"/>
        <v/>
      </c>
      <c r="H70" s="75"/>
      <c r="I70" s="71" t="str">
        <f>IF(J70="Summe",SUM($I$7:I69),IF(F70="PKW",IF(D70&gt;4,G70*E70,""),IF(F70="ÖPNV",IF(D70&lt;5,"",IF(E70&gt;19,H70,E70*G70)),IF(F70="Fahrrad",IF(D70&gt;4,G70*E70,""),IF(F70="Roller/Motorrad",IF(D70&gt;4,G70*E70,""),IF(F70="Mofa/Moped",IF(D70&gt;4,G70*E70,""),IF(F70="Fahrdienst/Taxi",H70,"")))))))</f>
        <v/>
      </c>
      <c r="J70" s="112" t="str">
        <f t="shared" si="2"/>
        <v/>
      </c>
    </row>
    <row r="71" spans="1:10" ht="16.5">
      <c r="A71" s="66" t="str">
        <f t="shared" ref="A71:A134" si="4">IF(J71="Summe","GESAMTSUMME","")</f>
        <v/>
      </c>
      <c r="B71" s="73"/>
      <c r="C71" s="73"/>
      <c r="D71" s="74"/>
      <c r="E71" s="65">
        <f t="shared" ref="E71:E134" si="5">D71*2</f>
        <v>0</v>
      </c>
      <c r="F71" s="73"/>
      <c r="G71" s="69" t="str">
        <f t="shared" ref="G71:G134" si="6">IF(AND(J71="Ausnahme",F71="ÖPNV"),H71/E71,"")</f>
        <v/>
      </c>
      <c r="H71" s="75"/>
      <c r="I71" s="71" t="str">
        <f>IF(J71="Summe",SUM($I$7:I70),IF(F71="PKW",IF(D71&gt;4,G71*E71,""),IF(F71="ÖPNV",IF(D71&lt;5,"",IF(E71&gt;19,H71,E71*G71)),IF(F71="Fahrrad",IF(D71&gt;4,G71*E71,""),IF(F71="Roller/Motorrad",IF(D71&gt;4,G71*E71,""),IF(F71="Mofa/Moped",IF(D71&gt;4,G71*E71,""),IF(F71="Fahrdienst/Taxi",H71,"")))))))</f>
        <v/>
      </c>
      <c r="J71" s="112" t="str">
        <f t="shared" ref="J71:J134" si="7">IF(F71="Fahrdienst/Taxi","Abrechnung beigefügt","")</f>
        <v/>
      </c>
    </row>
    <row r="72" spans="1:10" ht="16.5">
      <c r="A72" s="66" t="str">
        <f t="shared" si="4"/>
        <v/>
      </c>
      <c r="B72" s="73"/>
      <c r="C72" s="73"/>
      <c r="D72" s="74"/>
      <c r="E72" s="65">
        <f t="shared" si="5"/>
        <v>0</v>
      </c>
      <c r="F72" s="73"/>
      <c r="G72" s="69" t="str">
        <f t="shared" si="6"/>
        <v/>
      </c>
      <c r="H72" s="75"/>
      <c r="I72" s="71" t="str">
        <f>IF(J72="Summe",SUM($I$7:I71),IF(F72="PKW",IF(D72&gt;4,G72*E72,""),IF(F72="ÖPNV",IF(D72&lt;5,"",IF(E72&gt;19,H72,E72*G72)),IF(F72="Fahrrad",IF(D72&gt;4,G72*E72,""),IF(F72="Roller/Motorrad",IF(D72&gt;4,G72*E72,""),IF(F72="Mofa/Moped",IF(D72&gt;4,G72*E72,""),IF(F72="Fahrdienst/Taxi",H72,"")))))))</f>
        <v/>
      </c>
      <c r="J72" s="112" t="str">
        <f t="shared" si="7"/>
        <v/>
      </c>
    </row>
    <row r="73" spans="1:10" ht="16.5">
      <c r="A73" s="66" t="str">
        <f t="shared" si="4"/>
        <v/>
      </c>
      <c r="B73" s="73"/>
      <c r="C73" s="73"/>
      <c r="D73" s="74"/>
      <c r="E73" s="65">
        <f t="shared" si="5"/>
        <v>0</v>
      </c>
      <c r="F73" s="73"/>
      <c r="G73" s="69" t="str">
        <f t="shared" si="6"/>
        <v/>
      </c>
      <c r="H73" s="75"/>
      <c r="I73" s="71" t="str">
        <f>IF(J73="Summe",SUM($I$7:I72),IF(F73="PKW",IF(D73&gt;4,G73*E73,""),IF(F73="ÖPNV",IF(D73&lt;5,"",IF(E73&gt;19,H73,E73*G73)),IF(F73="Fahrrad",IF(D73&gt;4,G73*E73,""),IF(F73="Roller/Motorrad",IF(D73&gt;4,G73*E73,""),IF(F73="Mofa/Moped",IF(D73&gt;4,G73*E73,""),IF(F73="Fahrdienst/Taxi",H73,"")))))))</f>
        <v/>
      </c>
      <c r="J73" s="112" t="str">
        <f t="shared" si="7"/>
        <v/>
      </c>
    </row>
    <row r="74" spans="1:10" ht="16.5">
      <c r="A74" s="66" t="str">
        <f t="shared" si="4"/>
        <v/>
      </c>
      <c r="B74" s="73"/>
      <c r="C74" s="73"/>
      <c r="D74" s="74"/>
      <c r="E74" s="65">
        <f t="shared" si="5"/>
        <v>0</v>
      </c>
      <c r="F74" s="73"/>
      <c r="G74" s="69" t="str">
        <f t="shared" si="6"/>
        <v/>
      </c>
      <c r="H74" s="75"/>
      <c r="I74" s="71" t="str">
        <f>IF(J74="Summe",SUM($I$7:I73),IF(F74="PKW",IF(D74&gt;4,G74*E74,""),IF(F74="ÖPNV",IF(D74&lt;5,"",IF(E74&gt;19,H74,E74*G74)),IF(F74="Fahrrad",IF(D74&gt;4,G74*E74,""),IF(F74="Roller/Motorrad",IF(D74&gt;4,G74*E74,""),IF(F74="Mofa/Moped",IF(D74&gt;4,G74*E74,""),IF(F74="Fahrdienst/Taxi",H74,"")))))))</f>
        <v/>
      </c>
      <c r="J74" s="112" t="str">
        <f t="shared" si="7"/>
        <v/>
      </c>
    </row>
    <row r="75" spans="1:10" ht="16.5">
      <c r="A75" s="66" t="str">
        <f t="shared" si="4"/>
        <v/>
      </c>
      <c r="B75" s="73"/>
      <c r="C75" s="73"/>
      <c r="D75" s="74"/>
      <c r="E75" s="65">
        <f t="shared" si="5"/>
        <v>0</v>
      </c>
      <c r="F75" s="73"/>
      <c r="G75" s="69" t="str">
        <f t="shared" si="6"/>
        <v/>
      </c>
      <c r="H75" s="75"/>
      <c r="I75" s="71" t="str">
        <f>IF(J75="Summe",SUM($I$7:I74),IF(F75="PKW",IF(D75&gt;4,G75*E75,""),IF(F75="ÖPNV",IF(D75&lt;5,"",IF(E75&gt;19,H75,E75*G75)),IF(F75="Fahrrad",IF(D75&gt;4,G75*E75,""),IF(F75="Roller/Motorrad",IF(D75&gt;4,G75*E75,""),IF(F75="Mofa/Moped",IF(D75&gt;4,G75*E75,""),IF(F75="Fahrdienst/Taxi",H75,"")))))))</f>
        <v/>
      </c>
      <c r="J75" s="112" t="str">
        <f t="shared" si="7"/>
        <v/>
      </c>
    </row>
    <row r="76" spans="1:10" ht="16.5">
      <c r="A76" s="66" t="str">
        <f t="shared" si="4"/>
        <v/>
      </c>
      <c r="B76" s="73"/>
      <c r="C76" s="73"/>
      <c r="D76" s="74"/>
      <c r="E76" s="65">
        <f t="shared" si="5"/>
        <v>0</v>
      </c>
      <c r="F76" s="73"/>
      <c r="G76" s="69" t="str">
        <f t="shared" si="6"/>
        <v/>
      </c>
      <c r="H76" s="75"/>
      <c r="I76" s="71" t="str">
        <f>IF(J76="Summe",SUM($I$7:I75),IF(F76="PKW",IF(D76&gt;4,G76*E76,""),IF(F76="ÖPNV",IF(D76&lt;5,"",IF(E76&gt;19,H76,E76*G76)),IF(F76="Fahrrad",IF(D76&gt;4,G76*E76,""),IF(F76="Roller/Motorrad",IF(D76&gt;4,G76*E76,""),IF(F76="Mofa/Moped",IF(D76&gt;4,G76*E76,""),IF(F76="Fahrdienst/Taxi",H76,"")))))))</f>
        <v/>
      </c>
      <c r="J76" s="112" t="str">
        <f t="shared" si="7"/>
        <v/>
      </c>
    </row>
    <row r="77" spans="1:10" ht="16.5">
      <c r="A77" s="66" t="str">
        <f t="shared" si="4"/>
        <v/>
      </c>
      <c r="B77" s="73"/>
      <c r="C77" s="73"/>
      <c r="D77" s="74"/>
      <c r="E77" s="65">
        <f t="shared" si="5"/>
        <v>0</v>
      </c>
      <c r="F77" s="73"/>
      <c r="G77" s="69" t="str">
        <f t="shared" si="6"/>
        <v/>
      </c>
      <c r="H77" s="75"/>
      <c r="I77" s="71" t="str">
        <f>IF(J77="Summe",SUM($I$7:I76),IF(F77="PKW",IF(D77&gt;4,G77*E77,""),IF(F77="ÖPNV",IF(D77&lt;5,"",IF(E77&gt;19,H77,E77*G77)),IF(F77="Fahrrad",IF(D77&gt;4,G77*E77,""),IF(F77="Roller/Motorrad",IF(D77&gt;4,G77*E77,""),IF(F77="Mofa/Moped",IF(D77&gt;4,G77*E77,""),IF(F77="Fahrdienst/Taxi",H77,"")))))))</f>
        <v/>
      </c>
      <c r="J77" s="112" t="str">
        <f t="shared" si="7"/>
        <v/>
      </c>
    </row>
    <row r="78" spans="1:10" ht="16.5">
      <c r="A78" s="66" t="str">
        <f t="shared" si="4"/>
        <v/>
      </c>
      <c r="B78" s="73"/>
      <c r="C78" s="73"/>
      <c r="D78" s="74"/>
      <c r="E78" s="65">
        <f t="shared" si="5"/>
        <v>0</v>
      </c>
      <c r="F78" s="73"/>
      <c r="G78" s="69" t="str">
        <f t="shared" si="6"/>
        <v/>
      </c>
      <c r="H78" s="75"/>
      <c r="I78" s="71" t="str">
        <f>IF(J78="Summe",SUM($I$7:I77),IF(F78="PKW",IF(D78&gt;4,G78*E78,""),IF(F78="ÖPNV",IF(D78&lt;5,"",IF(E78&gt;19,H78,E78*G78)),IF(F78="Fahrrad",IF(D78&gt;4,G78*E78,""),IF(F78="Roller/Motorrad",IF(D78&gt;4,G78*E78,""),IF(F78="Mofa/Moped",IF(D78&gt;4,G78*E78,""),IF(F78="Fahrdienst/Taxi",H78,"")))))))</f>
        <v/>
      </c>
      <c r="J78" s="112" t="str">
        <f t="shared" si="7"/>
        <v/>
      </c>
    </row>
    <row r="79" spans="1:10" ht="16.5">
      <c r="A79" s="66" t="str">
        <f t="shared" si="4"/>
        <v/>
      </c>
      <c r="B79" s="73"/>
      <c r="C79" s="73"/>
      <c r="D79" s="74"/>
      <c r="E79" s="65">
        <f t="shared" si="5"/>
        <v>0</v>
      </c>
      <c r="F79" s="73"/>
      <c r="G79" s="69" t="str">
        <f t="shared" si="6"/>
        <v/>
      </c>
      <c r="H79" s="75"/>
      <c r="I79" s="71" t="str">
        <f>IF(J79="Summe",SUM($I$7:I78),IF(F79="PKW",IF(D79&gt;4,G79*E79,""),IF(F79="ÖPNV",IF(D79&lt;5,"",IF(E79&gt;19,H79,E79*G79)),IF(F79="Fahrrad",IF(D79&gt;4,G79*E79,""),IF(F79="Roller/Motorrad",IF(D79&gt;4,G79*E79,""),IF(F79="Mofa/Moped",IF(D79&gt;4,G79*E79,""),IF(F79="Fahrdienst/Taxi",H79,"")))))))</f>
        <v/>
      </c>
      <c r="J79" s="112" t="str">
        <f t="shared" si="7"/>
        <v/>
      </c>
    </row>
    <row r="80" spans="1:10" ht="16.5">
      <c r="A80" s="66" t="str">
        <f t="shared" si="4"/>
        <v/>
      </c>
      <c r="B80" s="73"/>
      <c r="C80" s="73"/>
      <c r="D80" s="74"/>
      <c r="E80" s="65">
        <f t="shared" si="5"/>
        <v>0</v>
      </c>
      <c r="F80" s="73"/>
      <c r="G80" s="69" t="str">
        <f t="shared" si="6"/>
        <v/>
      </c>
      <c r="H80" s="75"/>
      <c r="I80" s="71" t="str">
        <f>IF(J80="Summe",SUM($I$7:I79),IF(F80="PKW",IF(D80&gt;4,G80*E80,""),IF(F80="ÖPNV",IF(D80&lt;5,"",IF(E80&gt;19,H80,E80*G80)),IF(F80="Fahrrad",IF(D80&gt;4,G80*E80,""),IF(F80="Roller/Motorrad",IF(D80&gt;4,G80*E80,""),IF(F80="Mofa/Moped",IF(D80&gt;4,G80*E80,""),IF(F80="Fahrdienst/Taxi",H80,"")))))))</f>
        <v/>
      </c>
      <c r="J80" s="112" t="str">
        <f t="shared" si="7"/>
        <v/>
      </c>
    </row>
    <row r="81" spans="1:10" ht="16.5">
      <c r="A81" s="66" t="str">
        <f t="shared" si="4"/>
        <v/>
      </c>
      <c r="B81" s="73"/>
      <c r="C81" s="73"/>
      <c r="D81" s="74"/>
      <c r="E81" s="65">
        <f t="shared" si="5"/>
        <v>0</v>
      </c>
      <c r="F81" s="73"/>
      <c r="G81" s="69" t="str">
        <f t="shared" si="6"/>
        <v/>
      </c>
      <c r="H81" s="75"/>
      <c r="I81" s="71" t="str">
        <f>IF(J81="Summe",SUM($I$7:I80),IF(F81="PKW",IF(D81&gt;4,G81*E81,""),IF(F81="ÖPNV",IF(D81&lt;5,"",IF(E81&gt;19,H81,E81*G81)),IF(F81="Fahrrad",IF(D81&gt;4,G81*E81,""),IF(F81="Roller/Motorrad",IF(D81&gt;4,G81*E81,""),IF(F81="Mofa/Moped",IF(D81&gt;4,G81*E81,""),IF(F81="Fahrdienst/Taxi",H81,"")))))))</f>
        <v/>
      </c>
      <c r="J81" s="112" t="str">
        <f t="shared" si="7"/>
        <v/>
      </c>
    </row>
    <row r="82" spans="1:10" ht="16.5">
      <c r="A82" s="66" t="str">
        <f t="shared" si="4"/>
        <v/>
      </c>
      <c r="B82" s="73"/>
      <c r="C82" s="73"/>
      <c r="D82" s="74"/>
      <c r="E82" s="65">
        <f t="shared" si="5"/>
        <v>0</v>
      </c>
      <c r="F82" s="73"/>
      <c r="G82" s="69" t="str">
        <f t="shared" si="6"/>
        <v/>
      </c>
      <c r="H82" s="75"/>
      <c r="I82" s="71" t="str">
        <f>IF(J82="Summe",SUM($I$7:I81),IF(F82="PKW",IF(D82&gt;4,G82*E82,""),IF(F82="ÖPNV",IF(D82&lt;5,"",IF(E82&gt;19,H82,E82*G82)),IF(F82="Fahrrad",IF(D82&gt;4,G82*E82,""),IF(F82="Roller/Motorrad",IF(D82&gt;4,G82*E82,""),IF(F82="Mofa/Moped",IF(D82&gt;4,G82*E82,""),IF(F82="Fahrdienst/Taxi",H82,"")))))))</f>
        <v/>
      </c>
      <c r="J82" s="112" t="str">
        <f t="shared" si="7"/>
        <v/>
      </c>
    </row>
    <row r="83" spans="1:10" ht="16.5">
      <c r="A83" s="66" t="str">
        <f t="shared" si="4"/>
        <v/>
      </c>
      <c r="B83" s="73"/>
      <c r="C83" s="73"/>
      <c r="D83" s="74"/>
      <c r="E83" s="65">
        <f t="shared" si="5"/>
        <v>0</v>
      </c>
      <c r="F83" s="73"/>
      <c r="G83" s="69" t="str">
        <f t="shared" si="6"/>
        <v/>
      </c>
      <c r="H83" s="75"/>
      <c r="I83" s="71" t="str">
        <f>IF(J83="Summe",SUM($I$7:I82),IF(F83="PKW",IF(D83&gt;4,G83*E83,""),IF(F83="ÖPNV",IF(D83&lt;5,"",IF(E83&gt;19,H83,E83*G83)),IF(F83="Fahrrad",IF(D83&gt;4,G83*E83,""),IF(F83="Roller/Motorrad",IF(D83&gt;4,G83*E83,""),IF(F83="Mofa/Moped",IF(D83&gt;4,G83*E83,""),IF(F83="Fahrdienst/Taxi",H83,"")))))))</f>
        <v/>
      </c>
      <c r="J83" s="112" t="str">
        <f t="shared" si="7"/>
        <v/>
      </c>
    </row>
    <row r="84" spans="1:10" ht="16.5">
      <c r="A84" s="66" t="str">
        <f t="shared" si="4"/>
        <v/>
      </c>
      <c r="B84" s="73"/>
      <c r="C84" s="73"/>
      <c r="D84" s="74"/>
      <c r="E84" s="65">
        <f t="shared" si="5"/>
        <v>0</v>
      </c>
      <c r="F84" s="73"/>
      <c r="G84" s="69" t="str">
        <f t="shared" si="6"/>
        <v/>
      </c>
      <c r="H84" s="75"/>
      <c r="I84" s="71" t="str">
        <f>IF(J84="Summe",SUM($I$7:I83),IF(F84="PKW",IF(D84&gt;4,G84*E84,""),IF(F84="ÖPNV",IF(D84&lt;5,"",IF(E84&gt;19,H84,E84*G84)),IF(F84="Fahrrad",IF(D84&gt;4,G84*E84,""),IF(F84="Roller/Motorrad",IF(D84&gt;4,G84*E84,""),IF(F84="Mofa/Moped",IF(D84&gt;4,G84*E84,""),IF(F84="Fahrdienst/Taxi",H84,"")))))))</f>
        <v/>
      </c>
      <c r="J84" s="112" t="str">
        <f t="shared" si="7"/>
        <v/>
      </c>
    </row>
    <row r="85" spans="1:10" ht="16.5">
      <c r="A85" s="66" t="str">
        <f t="shared" si="4"/>
        <v/>
      </c>
      <c r="B85" s="73"/>
      <c r="C85" s="73"/>
      <c r="D85" s="74"/>
      <c r="E85" s="65">
        <f t="shared" si="5"/>
        <v>0</v>
      </c>
      <c r="F85" s="73"/>
      <c r="G85" s="69" t="str">
        <f t="shared" si="6"/>
        <v/>
      </c>
      <c r="H85" s="75"/>
      <c r="I85" s="71" t="str">
        <f>IF(J85="Summe",SUM($I$7:I84),IF(F85="PKW",IF(D85&gt;4,G85*E85,""),IF(F85="ÖPNV",IF(D85&lt;5,"",IF(E85&gt;19,H85,E85*G85)),IF(F85="Fahrrad",IF(D85&gt;4,G85*E85,""),IF(F85="Roller/Motorrad",IF(D85&gt;4,G85*E85,""),IF(F85="Mofa/Moped",IF(D85&gt;4,G85*E85,""),IF(F85="Fahrdienst/Taxi",H85,"")))))))</f>
        <v/>
      </c>
      <c r="J85" s="112" t="str">
        <f t="shared" si="7"/>
        <v/>
      </c>
    </row>
    <row r="86" spans="1:10" ht="16.5">
      <c r="A86" s="66" t="str">
        <f t="shared" si="4"/>
        <v/>
      </c>
      <c r="B86" s="73"/>
      <c r="C86" s="73"/>
      <c r="D86" s="74"/>
      <c r="E86" s="65">
        <f t="shared" si="5"/>
        <v>0</v>
      </c>
      <c r="F86" s="73"/>
      <c r="G86" s="69" t="str">
        <f t="shared" si="6"/>
        <v/>
      </c>
      <c r="H86" s="75"/>
      <c r="I86" s="71" t="str">
        <f>IF(J86="Summe",SUM($I$7:I85),IF(F86="PKW",IF(D86&gt;4,G86*E86,""),IF(F86="ÖPNV",IF(D86&lt;5,"",IF(E86&gt;19,H86,E86*G86)),IF(F86="Fahrrad",IF(D86&gt;4,G86*E86,""),IF(F86="Roller/Motorrad",IF(D86&gt;4,G86*E86,""),IF(F86="Mofa/Moped",IF(D86&gt;4,G86*E86,""),IF(F86="Fahrdienst/Taxi",H86,"")))))))</f>
        <v/>
      </c>
      <c r="J86" s="112" t="str">
        <f t="shared" si="7"/>
        <v/>
      </c>
    </row>
    <row r="87" spans="1:10" ht="16.5">
      <c r="A87" s="66" t="str">
        <f t="shared" si="4"/>
        <v/>
      </c>
      <c r="B87" s="73"/>
      <c r="C87" s="73"/>
      <c r="D87" s="74"/>
      <c r="E87" s="65">
        <f t="shared" si="5"/>
        <v>0</v>
      </c>
      <c r="F87" s="73"/>
      <c r="G87" s="69" t="str">
        <f t="shared" si="6"/>
        <v/>
      </c>
      <c r="H87" s="75"/>
      <c r="I87" s="71" t="str">
        <f>IF(J87="Summe",SUM($I$7:I86),IF(F87="PKW",IF(D87&gt;4,G87*E87,""),IF(F87="ÖPNV",IF(D87&lt;5,"",IF(E87&gt;19,H87,E87*G87)),IF(F87="Fahrrad",IF(D87&gt;4,G87*E87,""),IF(F87="Roller/Motorrad",IF(D87&gt;4,G87*E87,""),IF(F87="Mofa/Moped",IF(D87&gt;4,G87*E87,""),IF(F87="Fahrdienst/Taxi",H87,"")))))))</f>
        <v/>
      </c>
      <c r="J87" s="112" t="str">
        <f t="shared" si="7"/>
        <v/>
      </c>
    </row>
    <row r="88" spans="1:10" ht="16.5">
      <c r="A88" s="66" t="str">
        <f t="shared" si="4"/>
        <v/>
      </c>
      <c r="B88" s="73"/>
      <c r="C88" s="73"/>
      <c r="D88" s="74"/>
      <c r="E88" s="65">
        <f t="shared" si="5"/>
        <v>0</v>
      </c>
      <c r="F88" s="73"/>
      <c r="G88" s="69" t="str">
        <f t="shared" si="6"/>
        <v/>
      </c>
      <c r="H88" s="75"/>
      <c r="I88" s="71" t="str">
        <f>IF(J88="Summe",SUM($I$7:I87),IF(F88="PKW",IF(D88&gt;4,G88*E88,""),IF(F88="ÖPNV",IF(D88&lt;5,"",IF(E88&gt;19,H88,E88*G88)),IF(F88="Fahrrad",IF(D88&gt;4,G88*E88,""),IF(F88="Roller/Motorrad",IF(D88&gt;4,G88*E88,""),IF(F88="Mofa/Moped",IF(D88&gt;4,G88*E88,""),IF(F88="Fahrdienst/Taxi",H88,"")))))))</f>
        <v/>
      </c>
      <c r="J88" s="112" t="str">
        <f t="shared" si="7"/>
        <v/>
      </c>
    </row>
    <row r="89" spans="1:10" ht="16.5">
      <c r="A89" s="66" t="str">
        <f t="shared" si="4"/>
        <v/>
      </c>
      <c r="B89" s="73"/>
      <c r="C89" s="73"/>
      <c r="D89" s="74"/>
      <c r="E89" s="65">
        <f t="shared" si="5"/>
        <v>0</v>
      </c>
      <c r="F89" s="73"/>
      <c r="G89" s="69" t="str">
        <f t="shared" si="6"/>
        <v/>
      </c>
      <c r="H89" s="75"/>
      <c r="I89" s="71" t="str">
        <f>IF(J89="Summe",SUM($I$7:I88),IF(F89="PKW",IF(D89&gt;4,G89*E89,""),IF(F89="ÖPNV",IF(D89&lt;5,"",IF(E89&gt;19,H89,E89*G89)),IF(F89="Fahrrad",IF(D89&gt;4,G89*E89,""),IF(F89="Roller/Motorrad",IF(D89&gt;4,G89*E89,""),IF(F89="Mofa/Moped",IF(D89&gt;4,G89*E89,""),IF(F89="Fahrdienst/Taxi",H89,"")))))))</f>
        <v/>
      </c>
      <c r="J89" s="112" t="str">
        <f t="shared" si="7"/>
        <v/>
      </c>
    </row>
    <row r="90" spans="1:10" ht="16.5">
      <c r="A90" s="66" t="str">
        <f t="shared" si="4"/>
        <v/>
      </c>
      <c r="B90" s="73"/>
      <c r="C90" s="73"/>
      <c r="D90" s="74"/>
      <c r="E90" s="65">
        <f t="shared" si="5"/>
        <v>0</v>
      </c>
      <c r="F90" s="73"/>
      <c r="G90" s="69" t="str">
        <f t="shared" si="6"/>
        <v/>
      </c>
      <c r="H90" s="75"/>
      <c r="I90" s="71" t="str">
        <f>IF(J90="Summe",SUM($I$7:I89),IF(F90="PKW",IF(D90&gt;4,G90*E90,""),IF(F90="ÖPNV",IF(D90&lt;5,"",IF(E90&gt;19,H90,E90*G90)),IF(F90="Fahrrad",IF(D90&gt;4,G90*E90,""),IF(F90="Roller/Motorrad",IF(D90&gt;4,G90*E90,""),IF(F90="Mofa/Moped",IF(D90&gt;4,G90*E90,""),IF(F90="Fahrdienst/Taxi",H90,"")))))))</f>
        <v/>
      </c>
      <c r="J90" s="112" t="str">
        <f t="shared" si="7"/>
        <v/>
      </c>
    </row>
    <row r="91" spans="1:10" ht="16.5">
      <c r="A91" s="66" t="str">
        <f t="shared" si="4"/>
        <v/>
      </c>
      <c r="B91" s="73"/>
      <c r="C91" s="73"/>
      <c r="D91" s="74"/>
      <c r="E91" s="65">
        <f t="shared" si="5"/>
        <v>0</v>
      </c>
      <c r="F91" s="73"/>
      <c r="G91" s="69" t="str">
        <f t="shared" si="6"/>
        <v/>
      </c>
      <c r="H91" s="75"/>
      <c r="I91" s="71" t="str">
        <f>IF(J91="Summe",SUM($I$7:I90),IF(F91="PKW",IF(D91&gt;4,G91*E91,""),IF(F91="ÖPNV",IF(D91&lt;5,"",IF(E91&gt;19,H91,E91*G91)),IF(F91="Fahrrad",IF(D91&gt;4,G91*E91,""),IF(F91="Roller/Motorrad",IF(D91&gt;4,G91*E91,""),IF(F91="Mofa/Moped",IF(D91&gt;4,G91*E91,""),IF(F91="Fahrdienst/Taxi",H91,"")))))))</f>
        <v/>
      </c>
      <c r="J91" s="112" t="str">
        <f t="shared" si="7"/>
        <v/>
      </c>
    </row>
    <row r="92" spans="1:10" ht="16.5">
      <c r="A92" s="66" t="str">
        <f t="shared" si="4"/>
        <v/>
      </c>
      <c r="B92" s="73"/>
      <c r="C92" s="73"/>
      <c r="D92" s="74"/>
      <c r="E92" s="65">
        <f t="shared" si="5"/>
        <v>0</v>
      </c>
      <c r="F92" s="73"/>
      <c r="G92" s="69" t="str">
        <f t="shared" si="6"/>
        <v/>
      </c>
      <c r="H92" s="75"/>
      <c r="I92" s="71" t="str">
        <f>IF(J92="Summe",SUM($I$7:I91),IF(F92="PKW",IF(D92&gt;4,G92*E92,""),IF(F92="ÖPNV",IF(D92&lt;5,"",IF(E92&gt;19,H92,E92*G92)),IF(F92="Fahrrad",IF(D92&gt;4,G92*E92,""),IF(F92="Roller/Motorrad",IF(D92&gt;4,G92*E92,""),IF(F92="Mofa/Moped",IF(D92&gt;4,G92*E92,""),IF(F92="Fahrdienst/Taxi",H92,"")))))))</f>
        <v/>
      </c>
      <c r="J92" s="112" t="str">
        <f t="shared" si="7"/>
        <v/>
      </c>
    </row>
    <row r="93" spans="1:10" ht="16.5">
      <c r="A93" s="66" t="str">
        <f t="shared" si="4"/>
        <v/>
      </c>
      <c r="B93" s="73"/>
      <c r="C93" s="73"/>
      <c r="D93" s="74"/>
      <c r="E93" s="65">
        <f t="shared" si="5"/>
        <v>0</v>
      </c>
      <c r="F93" s="73"/>
      <c r="G93" s="69" t="str">
        <f t="shared" si="6"/>
        <v/>
      </c>
      <c r="H93" s="75"/>
      <c r="I93" s="71" t="str">
        <f>IF(J93="Summe",SUM($I$7:I92),IF(F93="PKW",IF(D93&gt;4,G93*E93,""),IF(F93="ÖPNV",IF(D93&lt;5,"",IF(E93&gt;19,H93,E93*G93)),IF(F93="Fahrrad",IF(D93&gt;4,G93*E93,""),IF(F93="Roller/Motorrad",IF(D93&gt;4,G93*E93,""),IF(F93="Mofa/Moped",IF(D93&gt;4,G93*E93,""),IF(F93="Fahrdienst/Taxi",H93,"")))))))</f>
        <v/>
      </c>
      <c r="J93" s="112" t="str">
        <f t="shared" si="7"/>
        <v/>
      </c>
    </row>
    <row r="94" spans="1:10" ht="16.5">
      <c r="A94" s="66" t="str">
        <f t="shared" si="4"/>
        <v/>
      </c>
      <c r="B94" s="73"/>
      <c r="C94" s="73"/>
      <c r="D94" s="74"/>
      <c r="E94" s="65">
        <f t="shared" si="5"/>
        <v>0</v>
      </c>
      <c r="F94" s="73"/>
      <c r="G94" s="69" t="str">
        <f t="shared" si="6"/>
        <v/>
      </c>
      <c r="H94" s="75"/>
      <c r="I94" s="71" t="str">
        <f>IF(J94="Summe",SUM($I$7:I93),IF(F94="PKW",IF(D94&gt;4,G94*E94,""),IF(F94="ÖPNV",IF(D94&lt;5,"",IF(E94&gt;19,H94,E94*G94)),IF(F94="Fahrrad",IF(D94&gt;4,G94*E94,""),IF(F94="Roller/Motorrad",IF(D94&gt;4,G94*E94,""),IF(F94="Mofa/Moped",IF(D94&gt;4,G94*E94,""),IF(F94="Fahrdienst/Taxi",H94,"")))))))</f>
        <v/>
      </c>
      <c r="J94" s="112" t="str">
        <f t="shared" si="7"/>
        <v/>
      </c>
    </row>
    <row r="95" spans="1:10" ht="16.5">
      <c r="A95" s="66" t="str">
        <f t="shared" si="4"/>
        <v/>
      </c>
      <c r="B95" s="73"/>
      <c r="C95" s="73"/>
      <c r="D95" s="74"/>
      <c r="E95" s="65">
        <f t="shared" si="5"/>
        <v>0</v>
      </c>
      <c r="F95" s="73"/>
      <c r="G95" s="69" t="str">
        <f t="shared" si="6"/>
        <v/>
      </c>
      <c r="H95" s="75"/>
      <c r="I95" s="71" t="str">
        <f>IF(J95="Summe",SUM($I$7:I94),IF(F95="PKW",IF(D95&gt;4,G95*E95,""),IF(F95="ÖPNV",IF(D95&lt;5,"",IF(E95&gt;19,H95,E95*G95)),IF(F95="Fahrrad",IF(D95&gt;4,G95*E95,""),IF(F95="Roller/Motorrad",IF(D95&gt;4,G95*E95,""),IF(F95="Mofa/Moped",IF(D95&gt;4,G95*E95,""),IF(F95="Fahrdienst/Taxi",H95,"")))))))</f>
        <v/>
      </c>
      <c r="J95" s="112" t="str">
        <f t="shared" si="7"/>
        <v/>
      </c>
    </row>
    <row r="96" spans="1:10" ht="16.5">
      <c r="A96" s="66" t="str">
        <f t="shared" si="4"/>
        <v/>
      </c>
      <c r="B96" s="73"/>
      <c r="C96" s="73"/>
      <c r="D96" s="74"/>
      <c r="E96" s="65">
        <f t="shared" si="5"/>
        <v>0</v>
      </c>
      <c r="F96" s="73"/>
      <c r="G96" s="69" t="str">
        <f t="shared" si="6"/>
        <v/>
      </c>
      <c r="H96" s="75"/>
      <c r="I96" s="71" t="str">
        <f>IF(J96="Summe",SUM($I$7:I95),IF(F96="PKW",IF(D96&gt;4,G96*E96,""),IF(F96="ÖPNV",IF(D96&lt;5,"",IF(E96&gt;19,H96,E96*G96)),IF(F96="Fahrrad",IF(D96&gt;4,G96*E96,""),IF(F96="Roller/Motorrad",IF(D96&gt;4,G96*E96,""),IF(F96="Mofa/Moped",IF(D96&gt;4,G96*E96,""),IF(F96="Fahrdienst/Taxi",H96,"")))))))</f>
        <v/>
      </c>
      <c r="J96" s="112" t="str">
        <f t="shared" si="7"/>
        <v/>
      </c>
    </row>
    <row r="97" spans="1:10" ht="16.5">
      <c r="A97" s="66" t="str">
        <f t="shared" si="4"/>
        <v/>
      </c>
      <c r="B97" s="73"/>
      <c r="C97" s="73"/>
      <c r="D97" s="74"/>
      <c r="E97" s="65">
        <f t="shared" si="5"/>
        <v>0</v>
      </c>
      <c r="F97" s="73"/>
      <c r="G97" s="69" t="str">
        <f t="shared" si="6"/>
        <v/>
      </c>
      <c r="H97" s="75"/>
      <c r="I97" s="71" t="str">
        <f>IF(J97="Summe",SUM($I$7:I96),IF(F97="PKW",IF(D97&gt;4,G97*E97,""),IF(F97="ÖPNV",IF(D97&lt;5,"",IF(E97&gt;19,H97,E97*G97)),IF(F97="Fahrrad",IF(D97&gt;4,G97*E97,""),IF(F97="Roller/Motorrad",IF(D97&gt;4,G97*E97,""),IF(F97="Mofa/Moped",IF(D97&gt;4,G97*E97,""),IF(F97="Fahrdienst/Taxi",H97,"")))))))</f>
        <v/>
      </c>
      <c r="J97" s="112" t="str">
        <f t="shared" si="7"/>
        <v/>
      </c>
    </row>
    <row r="98" spans="1:10" ht="16.5">
      <c r="A98" s="66" t="str">
        <f t="shared" si="4"/>
        <v/>
      </c>
      <c r="B98" s="73"/>
      <c r="C98" s="73"/>
      <c r="D98" s="74"/>
      <c r="E98" s="65">
        <f t="shared" si="5"/>
        <v>0</v>
      </c>
      <c r="F98" s="73"/>
      <c r="G98" s="69" t="str">
        <f t="shared" si="6"/>
        <v/>
      </c>
      <c r="H98" s="75"/>
      <c r="I98" s="71" t="str">
        <f>IF(J98="Summe",SUM($I$7:I97),IF(F98="PKW",IF(D98&gt;4,G98*E98,""),IF(F98="ÖPNV",IF(D98&lt;5,"",IF(E98&gt;19,H98,E98*G98)),IF(F98="Fahrrad",IF(D98&gt;4,G98*E98,""),IF(F98="Roller/Motorrad",IF(D98&gt;4,G98*E98,""),IF(F98="Mofa/Moped",IF(D98&gt;4,G98*E98,""),IF(F98="Fahrdienst/Taxi",H98,"")))))))</f>
        <v/>
      </c>
      <c r="J98" s="112" t="str">
        <f t="shared" si="7"/>
        <v/>
      </c>
    </row>
    <row r="99" spans="1:10" ht="16.5">
      <c r="A99" s="66" t="str">
        <f t="shared" si="4"/>
        <v/>
      </c>
      <c r="B99" s="73"/>
      <c r="C99" s="73"/>
      <c r="D99" s="74"/>
      <c r="E99" s="65">
        <f t="shared" si="5"/>
        <v>0</v>
      </c>
      <c r="F99" s="73"/>
      <c r="G99" s="69" t="str">
        <f t="shared" si="6"/>
        <v/>
      </c>
      <c r="H99" s="75"/>
      <c r="I99" s="71" t="str">
        <f>IF(J99="Summe",SUM($I$7:I98),IF(F99="PKW",IF(D99&gt;4,G99*E99,""),IF(F99="ÖPNV",IF(D99&lt;5,"",IF(E99&gt;19,H99,E99*G99)),IF(F99="Fahrrad",IF(D99&gt;4,G99*E99,""),IF(F99="Roller/Motorrad",IF(D99&gt;4,G99*E99,""),IF(F99="Mofa/Moped",IF(D99&gt;4,G99*E99,""),IF(F99="Fahrdienst/Taxi",H99,"")))))))</f>
        <v/>
      </c>
      <c r="J99" s="112" t="str">
        <f t="shared" si="7"/>
        <v/>
      </c>
    </row>
    <row r="100" spans="1:10" ht="16.5">
      <c r="A100" s="66" t="str">
        <f t="shared" si="4"/>
        <v/>
      </c>
      <c r="B100" s="73"/>
      <c r="C100" s="73"/>
      <c r="D100" s="74"/>
      <c r="E100" s="65">
        <f t="shared" si="5"/>
        <v>0</v>
      </c>
      <c r="F100" s="73"/>
      <c r="G100" s="69" t="str">
        <f t="shared" si="6"/>
        <v/>
      </c>
      <c r="H100" s="75"/>
      <c r="I100" s="71" t="str">
        <f>IF(J100="Summe",SUM($I$7:I99),IF(F100="PKW",IF(D100&gt;4,G100*E100,""),IF(F100="ÖPNV",IF(D100&lt;5,"",IF(E100&gt;19,H100,E100*G100)),IF(F100="Fahrrad",IF(D100&gt;4,G100*E100,""),IF(F100="Roller/Motorrad",IF(D100&gt;4,G100*E100,""),IF(F100="Mofa/Moped",IF(D100&gt;4,G100*E100,""),IF(F100="Fahrdienst/Taxi",H100,"")))))))</f>
        <v/>
      </c>
      <c r="J100" s="112" t="str">
        <f t="shared" si="7"/>
        <v/>
      </c>
    </row>
    <row r="101" spans="1:10" ht="16.5">
      <c r="A101" s="66" t="str">
        <f t="shared" si="4"/>
        <v/>
      </c>
      <c r="B101" s="73"/>
      <c r="C101" s="73"/>
      <c r="D101" s="74"/>
      <c r="E101" s="65">
        <f t="shared" si="5"/>
        <v>0</v>
      </c>
      <c r="F101" s="73"/>
      <c r="G101" s="69" t="str">
        <f t="shared" si="6"/>
        <v/>
      </c>
      <c r="H101" s="75"/>
      <c r="I101" s="71" t="str">
        <f>IF(J101="Summe",SUM($I$7:I100),IF(F101="PKW",IF(D101&gt;4,G101*E101,""),IF(F101="ÖPNV",IF(D101&lt;5,"",IF(E101&gt;19,H101,E101*G101)),IF(F101="Fahrrad",IF(D101&gt;4,G101*E101,""),IF(F101="Roller/Motorrad",IF(D101&gt;4,G101*E101,""),IF(F101="Mofa/Moped",IF(D101&gt;4,G101*E101,""),IF(F101="Fahrdienst/Taxi",H101,"")))))))</f>
        <v/>
      </c>
      <c r="J101" s="112" t="str">
        <f t="shared" si="7"/>
        <v/>
      </c>
    </row>
    <row r="102" spans="1:10" ht="16.5">
      <c r="A102" s="66" t="str">
        <f t="shared" si="4"/>
        <v/>
      </c>
      <c r="B102" s="73"/>
      <c r="C102" s="73"/>
      <c r="D102" s="74"/>
      <c r="E102" s="65">
        <f t="shared" si="5"/>
        <v>0</v>
      </c>
      <c r="F102" s="73"/>
      <c r="G102" s="69" t="str">
        <f t="shared" si="6"/>
        <v/>
      </c>
      <c r="H102" s="75"/>
      <c r="I102" s="71" t="str">
        <f>IF(J102="Summe",SUM($I$7:I101),IF(F102="PKW",IF(D102&gt;4,G102*E102,""),IF(F102="ÖPNV",IF(D102&lt;5,"",IF(E102&gt;19,H102,E102*G102)),IF(F102="Fahrrad",IF(D102&gt;4,G102*E102,""),IF(F102="Roller/Motorrad",IF(D102&gt;4,G102*E102,""),IF(F102="Mofa/Moped",IF(D102&gt;4,G102*E102,""),IF(F102="Fahrdienst/Taxi",H102,"")))))))</f>
        <v/>
      </c>
      <c r="J102" s="112" t="str">
        <f t="shared" si="7"/>
        <v/>
      </c>
    </row>
    <row r="103" spans="1:10" ht="16.5">
      <c r="A103" s="66" t="str">
        <f t="shared" si="4"/>
        <v/>
      </c>
      <c r="B103" s="73"/>
      <c r="C103" s="73"/>
      <c r="D103" s="74"/>
      <c r="E103" s="65">
        <f t="shared" si="5"/>
        <v>0</v>
      </c>
      <c r="F103" s="73"/>
      <c r="G103" s="69" t="str">
        <f t="shared" si="6"/>
        <v/>
      </c>
      <c r="H103" s="75"/>
      <c r="I103" s="71" t="str">
        <f>IF(J103="Summe",SUM($I$7:I102),IF(F103="PKW",IF(D103&gt;4,G103*E103,""),IF(F103="ÖPNV",IF(D103&lt;5,"",IF(E103&gt;19,H103,E103*G103)),IF(F103="Fahrrad",IF(D103&gt;4,G103*E103,""),IF(F103="Roller/Motorrad",IF(D103&gt;4,G103*E103,""),IF(F103="Mofa/Moped",IF(D103&gt;4,G103*E103,""),IF(F103="Fahrdienst/Taxi",H103,"")))))))</f>
        <v/>
      </c>
      <c r="J103" s="112" t="str">
        <f t="shared" si="7"/>
        <v/>
      </c>
    </row>
    <row r="104" spans="1:10" ht="16.5">
      <c r="A104" s="66" t="str">
        <f t="shared" si="4"/>
        <v/>
      </c>
      <c r="B104" s="73"/>
      <c r="C104" s="73"/>
      <c r="D104" s="74"/>
      <c r="E104" s="65">
        <f t="shared" si="5"/>
        <v>0</v>
      </c>
      <c r="F104" s="73"/>
      <c r="G104" s="69" t="str">
        <f t="shared" si="6"/>
        <v/>
      </c>
      <c r="H104" s="75"/>
      <c r="I104" s="71" t="str">
        <f>IF(J104="Summe",SUM($I$7:I103),IF(F104="PKW",IF(D104&gt;4,G104*E104,""),IF(F104="ÖPNV",IF(D104&lt;5,"",IF(E104&gt;19,H104,E104*G104)),IF(F104="Fahrrad",IF(D104&gt;4,G104*E104,""),IF(F104="Roller/Motorrad",IF(D104&gt;4,G104*E104,""),IF(F104="Mofa/Moped",IF(D104&gt;4,G104*E104,""),IF(F104="Fahrdienst/Taxi",H104,"")))))))</f>
        <v/>
      </c>
      <c r="J104" s="112" t="str">
        <f t="shared" si="7"/>
        <v/>
      </c>
    </row>
    <row r="105" spans="1:10" ht="16.5">
      <c r="A105" s="66" t="str">
        <f t="shared" si="4"/>
        <v/>
      </c>
      <c r="B105" s="73"/>
      <c r="C105" s="73"/>
      <c r="D105" s="74"/>
      <c r="E105" s="65">
        <f t="shared" si="5"/>
        <v>0</v>
      </c>
      <c r="F105" s="73"/>
      <c r="G105" s="69" t="str">
        <f t="shared" si="6"/>
        <v/>
      </c>
      <c r="H105" s="75"/>
      <c r="I105" s="71" t="str">
        <f>IF(J105="Summe",SUM($I$7:I104),IF(F105="PKW",IF(D105&gt;4,G105*E105,""),IF(F105="ÖPNV",IF(D105&lt;5,"",IF(E105&gt;19,H105,E105*G105)),IF(F105="Fahrrad",IF(D105&gt;4,G105*E105,""),IF(F105="Roller/Motorrad",IF(D105&gt;4,G105*E105,""),IF(F105="Mofa/Moped",IF(D105&gt;4,G105*E105,""),IF(F105="Fahrdienst/Taxi",H105,"")))))))</f>
        <v/>
      </c>
      <c r="J105" s="112" t="str">
        <f t="shared" si="7"/>
        <v/>
      </c>
    </row>
    <row r="106" spans="1:10" ht="16.5">
      <c r="A106" s="66" t="str">
        <f t="shared" si="4"/>
        <v/>
      </c>
      <c r="B106" s="73"/>
      <c r="C106" s="73"/>
      <c r="D106" s="74"/>
      <c r="E106" s="65">
        <f t="shared" si="5"/>
        <v>0</v>
      </c>
      <c r="F106" s="73"/>
      <c r="G106" s="69" t="str">
        <f t="shared" si="6"/>
        <v/>
      </c>
      <c r="H106" s="75"/>
      <c r="I106" s="71" t="str">
        <f>IF(J106="Summe",SUM($I$7:I105),IF(F106="PKW",IF(D106&gt;4,G106*E106,""),IF(F106="ÖPNV",IF(D106&lt;5,"",IF(E106&gt;19,H106,E106*G106)),IF(F106="Fahrrad",IF(D106&gt;4,G106*E106,""),IF(F106="Roller/Motorrad",IF(D106&gt;4,G106*E106,""),IF(F106="Mofa/Moped",IF(D106&gt;4,G106*E106,""),IF(F106="Fahrdienst/Taxi",H106,"")))))))</f>
        <v/>
      </c>
      <c r="J106" s="112" t="str">
        <f t="shared" si="7"/>
        <v/>
      </c>
    </row>
    <row r="107" spans="1:10" ht="16.5">
      <c r="A107" s="66" t="str">
        <f t="shared" si="4"/>
        <v/>
      </c>
      <c r="B107" s="73"/>
      <c r="C107" s="73"/>
      <c r="D107" s="74"/>
      <c r="E107" s="65">
        <f t="shared" si="5"/>
        <v>0</v>
      </c>
      <c r="F107" s="73"/>
      <c r="G107" s="69" t="str">
        <f t="shared" si="6"/>
        <v/>
      </c>
      <c r="H107" s="75"/>
      <c r="I107" s="71" t="str">
        <f>IF(J107="Summe",SUM($I$7:I106),IF(F107="PKW",IF(D107&gt;4,G107*E107,""),IF(F107="ÖPNV",IF(D107&lt;5,"",IF(E107&gt;19,H107,E107*G107)),IF(F107="Fahrrad",IF(D107&gt;4,G107*E107,""),IF(F107="Roller/Motorrad",IF(D107&gt;4,G107*E107,""),IF(F107="Mofa/Moped",IF(D107&gt;4,G107*E107,""),IF(F107="Fahrdienst/Taxi",H107,"")))))))</f>
        <v/>
      </c>
      <c r="J107" s="112" t="str">
        <f t="shared" si="7"/>
        <v/>
      </c>
    </row>
    <row r="108" spans="1:10" ht="16.5">
      <c r="A108" s="66" t="str">
        <f t="shared" si="4"/>
        <v/>
      </c>
      <c r="B108" s="73"/>
      <c r="C108" s="73"/>
      <c r="D108" s="74"/>
      <c r="E108" s="65">
        <f t="shared" si="5"/>
        <v>0</v>
      </c>
      <c r="F108" s="73"/>
      <c r="G108" s="69" t="str">
        <f t="shared" si="6"/>
        <v/>
      </c>
      <c r="H108" s="75"/>
      <c r="I108" s="71" t="str">
        <f>IF(J108="Summe",SUM($I$7:I107),IF(F108="PKW",IF(D108&gt;4,G108*E108,""),IF(F108="ÖPNV",IF(D108&lt;5,"",IF(E108&gt;19,H108,E108*G108)),IF(F108="Fahrrad",IF(D108&gt;4,G108*E108,""),IF(F108="Roller/Motorrad",IF(D108&gt;4,G108*E108,""),IF(F108="Mofa/Moped",IF(D108&gt;4,G108*E108,""),IF(F108="Fahrdienst/Taxi",H108,"")))))))</f>
        <v/>
      </c>
      <c r="J108" s="112" t="str">
        <f t="shared" si="7"/>
        <v/>
      </c>
    </row>
    <row r="109" spans="1:10" ht="16.5">
      <c r="A109" s="66" t="str">
        <f t="shared" si="4"/>
        <v/>
      </c>
      <c r="B109" s="73"/>
      <c r="C109" s="73"/>
      <c r="D109" s="74"/>
      <c r="E109" s="65">
        <f t="shared" si="5"/>
        <v>0</v>
      </c>
      <c r="F109" s="73"/>
      <c r="G109" s="69" t="str">
        <f t="shared" si="6"/>
        <v/>
      </c>
      <c r="H109" s="75"/>
      <c r="I109" s="71" t="str">
        <f>IF(J109="Summe",SUM($I$7:I108),IF(F109="PKW",IF(D109&gt;4,G109*E109,""),IF(F109="ÖPNV",IF(D109&lt;5,"",IF(E109&gt;19,H109,E109*G109)),IF(F109="Fahrrad",IF(D109&gt;4,G109*E109,""),IF(F109="Roller/Motorrad",IF(D109&gt;4,G109*E109,""),IF(F109="Mofa/Moped",IF(D109&gt;4,G109*E109,""),IF(F109="Fahrdienst/Taxi",H109,"")))))))</f>
        <v/>
      </c>
      <c r="J109" s="112" t="str">
        <f t="shared" si="7"/>
        <v/>
      </c>
    </row>
    <row r="110" spans="1:10" ht="16.5">
      <c r="A110" s="66" t="str">
        <f t="shared" si="4"/>
        <v/>
      </c>
      <c r="B110" s="73"/>
      <c r="C110" s="73"/>
      <c r="D110" s="74"/>
      <c r="E110" s="65">
        <f t="shared" si="5"/>
        <v>0</v>
      </c>
      <c r="F110" s="73"/>
      <c r="G110" s="69" t="str">
        <f t="shared" si="6"/>
        <v/>
      </c>
      <c r="H110" s="75"/>
      <c r="I110" s="71" t="str">
        <f>IF(J110="Summe",SUM($I$7:I109),IF(F110="PKW",IF(D110&gt;4,G110*E110,""),IF(F110="ÖPNV",IF(D110&lt;5,"",IF(E110&gt;19,H110,E110*G110)),IF(F110="Fahrrad",IF(D110&gt;4,G110*E110,""),IF(F110="Roller/Motorrad",IF(D110&gt;4,G110*E110,""),IF(F110="Mofa/Moped",IF(D110&gt;4,G110*E110,""),IF(F110="Fahrdienst/Taxi",H110,"")))))))</f>
        <v/>
      </c>
      <c r="J110" s="112" t="str">
        <f t="shared" si="7"/>
        <v/>
      </c>
    </row>
    <row r="111" spans="1:10" ht="16.5">
      <c r="A111" s="66" t="str">
        <f t="shared" si="4"/>
        <v/>
      </c>
      <c r="B111" s="73"/>
      <c r="C111" s="73"/>
      <c r="D111" s="74"/>
      <c r="E111" s="65">
        <f t="shared" si="5"/>
        <v>0</v>
      </c>
      <c r="F111" s="73"/>
      <c r="G111" s="69" t="str">
        <f t="shared" si="6"/>
        <v/>
      </c>
      <c r="H111" s="75"/>
      <c r="I111" s="71" t="str">
        <f>IF(J111="Summe",SUM($I$7:I110),IF(F111="PKW",IF(D111&gt;4,G111*E111,""),IF(F111="ÖPNV",IF(D111&lt;5,"",IF(E111&gt;19,H111,E111*G111)),IF(F111="Fahrrad",IF(D111&gt;4,G111*E111,""),IF(F111="Roller/Motorrad",IF(D111&gt;4,G111*E111,""),IF(F111="Mofa/Moped",IF(D111&gt;4,G111*E111,""),IF(F111="Fahrdienst/Taxi",H111,"")))))))</f>
        <v/>
      </c>
      <c r="J111" s="112" t="str">
        <f t="shared" si="7"/>
        <v/>
      </c>
    </row>
    <row r="112" spans="1:10" ht="16.5">
      <c r="A112" s="66" t="str">
        <f t="shared" si="4"/>
        <v/>
      </c>
      <c r="B112" s="73"/>
      <c r="C112" s="73"/>
      <c r="D112" s="74"/>
      <c r="E112" s="65">
        <f t="shared" si="5"/>
        <v>0</v>
      </c>
      <c r="F112" s="73"/>
      <c r="G112" s="69" t="str">
        <f t="shared" si="6"/>
        <v/>
      </c>
      <c r="H112" s="75"/>
      <c r="I112" s="71" t="str">
        <f>IF(J112="Summe",SUM($I$7:I111),IF(F112="PKW",IF(D112&gt;4,G112*E112,""),IF(F112="ÖPNV",IF(D112&lt;5,"",IF(E112&gt;19,H112,E112*G112)),IF(F112="Fahrrad",IF(D112&gt;4,G112*E112,""),IF(F112="Roller/Motorrad",IF(D112&gt;4,G112*E112,""),IF(F112="Mofa/Moped",IF(D112&gt;4,G112*E112,""),IF(F112="Fahrdienst/Taxi",H112,"")))))))</f>
        <v/>
      </c>
      <c r="J112" s="112" t="str">
        <f t="shared" si="7"/>
        <v/>
      </c>
    </row>
    <row r="113" spans="1:10" ht="16.5">
      <c r="A113" s="66" t="str">
        <f t="shared" si="4"/>
        <v/>
      </c>
      <c r="B113" s="73"/>
      <c r="C113" s="73"/>
      <c r="D113" s="74"/>
      <c r="E113" s="65">
        <f t="shared" si="5"/>
        <v>0</v>
      </c>
      <c r="F113" s="73"/>
      <c r="G113" s="69" t="str">
        <f t="shared" si="6"/>
        <v/>
      </c>
      <c r="H113" s="75"/>
      <c r="I113" s="71" t="str">
        <f>IF(J113="Summe",SUM($I$7:I112),IF(F113="PKW",IF(D113&gt;4,G113*E113,""),IF(F113="ÖPNV",IF(D113&lt;5,"",IF(E113&gt;19,H113,E113*G113)),IF(F113="Fahrrad",IF(D113&gt;4,G113*E113,""),IF(F113="Roller/Motorrad",IF(D113&gt;4,G113*E113,""),IF(F113="Mofa/Moped",IF(D113&gt;4,G113*E113,""),IF(F113="Fahrdienst/Taxi",H113,"")))))))</f>
        <v/>
      </c>
      <c r="J113" s="112" t="str">
        <f t="shared" si="7"/>
        <v/>
      </c>
    </row>
    <row r="114" spans="1:10" ht="16.5">
      <c r="A114" s="66" t="str">
        <f t="shared" si="4"/>
        <v/>
      </c>
      <c r="B114" s="73"/>
      <c r="C114" s="73"/>
      <c r="D114" s="74"/>
      <c r="E114" s="65">
        <f t="shared" si="5"/>
        <v>0</v>
      </c>
      <c r="F114" s="73"/>
      <c r="G114" s="69" t="str">
        <f t="shared" si="6"/>
        <v/>
      </c>
      <c r="H114" s="75"/>
      <c r="I114" s="71" t="str">
        <f>IF(J114="Summe",SUM($I$7:I113),IF(F114="PKW",IF(D114&gt;4,G114*E114,""),IF(F114="ÖPNV",IF(D114&lt;5,"",IF(E114&gt;19,H114,E114*G114)),IF(F114="Fahrrad",IF(D114&gt;4,G114*E114,""),IF(F114="Roller/Motorrad",IF(D114&gt;4,G114*E114,""),IF(F114="Mofa/Moped",IF(D114&gt;4,G114*E114,""),IF(F114="Fahrdienst/Taxi",H114,"")))))))</f>
        <v/>
      </c>
      <c r="J114" s="112" t="str">
        <f t="shared" si="7"/>
        <v/>
      </c>
    </row>
    <row r="115" spans="1:10" ht="16.5">
      <c r="A115" s="66" t="str">
        <f t="shared" si="4"/>
        <v/>
      </c>
      <c r="B115" s="73"/>
      <c r="C115" s="73"/>
      <c r="D115" s="74"/>
      <c r="E115" s="65">
        <f t="shared" si="5"/>
        <v>0</v>
      </c>
      <c r="F115" s="73"/>
      <c r="G115" s="69" t="str">
        <f t="shared" si="6"/>
        <v/>
      </c>
      <c r="H115" s="75"/>
      <c r="I115" s="71" t="str">
        <f>IF(J115="Summe",SUM($I$7:I114),IF(F115="PKW",IF(D115&gt;4,G115*E115,""),IF(F115="ÖPNV",IF(D115&lt;5,"",IF(E115&gt;19,H115,E115*G115)),IF(F115="Fahrrad",IF(D115&gt;4,G115*E115,""),IF(F115="Roller/Motorrad",IF(D115&gt;4,G115*E115,""),IF(F115="Mofa/Moped",IF(D115&gt;4,G115*E115,""),IF(F115="Fahrdienst/Taxi",H115,"")))))))</f>
        <v/>
      </c>
      <c r="J115" s="112" t="str">
        <f t="shared" si="7"/>
        <v/>
      </c>
    </row>
    <row r="116" spans="1:10" ht="16.5">
      <c r="A116" s="66" t="str">
        <f t="shared" si="4"/>
        <v/>
      </c>
      <c r="B116" s="73"/>
      <c r="C116" s="73"/>
      <c r="D116" s="74"/>
      <c r="E116" s="65">
        <f t="shared" si="5"/>
        <v>0</v>
      </c>
      <c r="F116" s="73"/>
      <c r="G116" s="69" t="str">
        <f t="shared" si="6"/>
        <v/>
      </c>
      <c r="H116" s="75"/>
      <c r="I116" s="71" t="str">
        <f>IF(J116="Summe",SUM($I$7:I115),IF(F116="PKW",IF(D116&gt;4,G116*E116,""),IF(F116="ÖPNV",IF(D116&lt;5,"",IF(E116&gt;19,H116,E116*G116)),IF(F116="Fahrrad",IF(D116&gt;4,G116*E116,""),IF(F116="Roller/Motorrad",IF(D116&gt;4,G116*E116,""),IF(F116="Mofa/Moped",IF(D116&gt;4,G116*E116,""),IF(F116="Fahrdienst/Taxi",H116,"")))))))</f>
        <v/>
      </c>
      <c r="J116" s="112" t="str">
        <f t="shared" si="7"/>
        <v/>
      </c>
    </row>
    <row r="117" spans="1:10" ht="16.5">
      <c r="A117" s="66" t="str">
        <f t="shared" si="4"/>
        <v/>
      </c>
      <c r="B117" s="73"/>
      <c r="C117" s="73"/>
      <c r="D117" s="74"/>
      <c r="E117" s="65">
        <f t="shared" si="5"/>
        <v>0</v>
      </c>
      <c r="F117" s="73"/>
      <c r="G117" s="69" t="str">
        <f t="shared" si="6"/>
        <v/>
      </c>
      <c r="H117" s="75"/>
      <c r="I117" s="71" t="str">
        <f>IF(J117="Summe",SUM($I$7:I116),IF(F117="PKW",IF(D117&gt;4,G117*E117,""),IF(F117="ÖPNV",IF(D117&lt;5,"",IF(E117&gt;19,H117,E117*G117)),IF(F117="Fahrrad",IF(D117&gt;4,G117*E117,""),IF(F117="Roller/Motorrad",IF(D117&gt;4,G117*E117,""),IF(F117="Mofa/Moped",IF(D117&gt;4,G117*E117,""),IF(F117="Fahrdienst/Taxi",H117,"")))))))</f>
        <v/>
      </c>
      <c r="J117" s="112" t="str">
        <f t="shared" si="7"/>
        <v/>
      </c>
    </row>
    <row r="118" spans="1:10" ht="16.5">
      <c r="A118" s="66" t="str">
        <f t="shared" si="4"/>
        <v/>
      </c>
      <c r="B118" s="73"/>
      <c r="C118" s="73"/>
      <c r="D118" s="74"/>
      <c r="E118" s="65">
        <f t="shared" si="5"/>
        <v>0</v>
      </c>
      <c r="F118" s="73"/>
      <c r="G118" s="69" t="str">
        <f t="shared" si="6"/>
        <v/>
      </c>
      <c r="H118" s="75"/>
      <c r="I118" s="71" t="str">
        <f>IF(J118="Summe",SUM($I$7:I117),IF(F118="PKW",IF(D118&gt;4,G118*E118,""),IF(F118="ÖPNV",IF(D118&lt;5,"",IF(E118&gt;19,H118,E118*G118)),IF(F118="Fahrrad",IF(D118&gt;4,G118*E118,""),IF(F118="Roller/Motorrad",IF(D118&gt;4,G118*E118,""),IF(F118="Mofa/Moped",IF(D118&gt;4,G118*E118,""),IF(F118="Fahrdienst/Taxi",H118,"")))))))</f>
        <v/>
      </c>
      <c r="J118" s="112" t="str">
        <f t="shared" si="7"/>
        <v/>
      </c>
    </row>
    <row r="119" spans="1:10" ht="16.5">
      <c r="A119" s="66" t="str">
        <f t="shared" si="4"/>
        <v/>
      </c>
      <c r="B119" s="73"/>
      <c r="C119" s="73"/>
      <c r="D119" s="74"/>
      <c r="E119" s="65">
        <f t="shared" si="5"/>
        <v>0</v>
      </c>
      <c r="F119" s="73"/>
      <c r="G119" s="69" t="str">
        <f t="shared" si="6"/>
        <v/>
      </c>
      <c r="H119" s="75"/>
      <c r="I119" s="71" t="str">
        <f>IF(J119="Summe",SUM($I$7:I118),IF(F119="PKW",IF(D119&gt;4,G119*E119,""),IF(F119="ÖPNV",IF(D119&lt;5,"",IF(E119&gt;19,H119,E119*G119)),IF(F119="Fahrrad",IF(D119&gt;4,G119*E119,""),IF(F119="Roller/Motorrad",IF(D119&gt;4,G119*E119,""),IF(F119="Mofa/Moped",IF(D119&gt;4,G119*E119,""),IF(F119="Fahrdienst/Taxi",H119,"")))))))</f>
        <v/>
      </c>
      <c r="J119" s="112" t="str">
        <f t="shared" si="7"/>
        <v/>
      </c>
    </row>
    <row r="120" spans="1:10" ht="16.5">
      <c r="A120" s="66" t="str">
        <f t="shared" si="4"/>
        <v/>
      </c>
      <c r="B120" s="73"/>
      <c r="C120" s="73"/>
      <c r="D120" s="74"/>
      <c r="E120" s="65">
        <f t="shared" si="5"/>
        <v>0</v>
      </c>
      <c r="F120" s="73"/>
      <c r="G120" s="69" t="str">
        <f t="shared" si="6"/>
        <v/>
      </c>
      <c r="H120" s="75"/>
      <c r="I120" s="71" t="str">
        <f>IF(J120="Summe",SUM($I$7:I119),IF(F120="PKW",IF(D120&gt;4,G120*E120,""),IF(F120="ÖPNV",IF(D120&lt;5,"",IF(E120&gt;19,H120,E120*G120)),IF(F120="Fahrrad",IF(D120&gt;4,G120*E120,""),IF(F120="Roller/Motorrad",IF(D120&gt;4,G120*E120,""),IF(F120="Mofa/Moped",IF(D120&gt;4,G120*E120,""),IF(F120="Fahrdienst/Taxi",H120,"")))))))</f>
        <v/>
      </c>
      <c r="J120" s="112" t="str">
        <f t="shared" si="7"/>
        <v/>
      </c>
    </row>
    <row r="121" spans="1:10" ht="16.5">
      <c r="A121" s="66" t="str">
        <f t="shared" si="4"/>
        <v/>
      </c>
      <c r="B121" s="73"/>
      <c r="C121" s="73"/>
      <c r="D121" s="74"/>
      <c r="E121" s="65">
        <f t="shared" si="5"/>
        <v>0</v>
      </c>
      <c r="F121" s="73"/>
      <c r="G121" s="69" t="str">
        <f t="shared" si="6"/>
        <v/>
      </c>
      <c r="H121" s="75"/>
      <c r="I121" s="71" t="str">
        <f>IF(J121="Summe",SUM($I$7:I120),IF(F121="PKW",IF(D121&gt;4,G121*E121,""),IF(F121="ÖPNV",IF(D121&lt;5,"",IF(E121&gt;19,H121,E121*G121)),IF(F121="Fahrrad",IF(D121&gt;4,G121*E121,""),IF(F121="Roller/Motorrad",IF(D121&gt;4,G121*E121,""),IF(F121="Mofa/Moped",IF(D121&gt;4,G121*E121,""),IF(F121="Fahrdienst/Taxi",H121,"")))))))</f>
        <v/>
      </c>
      <c r="J121" s="112" t="str">
        <f t="shared" si="7"/>
        <v/>
      </c>
    </row>
    <row r="122" spans="1:10" ht="16.5">
      <c r="A122" s="66" t="str">
        <f t="shared" si="4"/>
        <v/>
      </c>
      <c r="B122" s="73"/>
      <c r="C122" s="73"/>
      <c r="D122" s="74"/>
      <c r="E122" s="65">
        <f t="shared" si="5"/>
        <v>0</v>
      </c>
      <c r="F122" s="73"/>
      <c r="G122" s="69" t="str">
        <f t="shared" si="6"/>
        <v/>
      </c>
      <c r="H122" s="75"/>
      <c r="I122" s="71" t="str">
        <f>IF(J122="Summe",SUM($I$7:I121),IF(F122="PKW",IF(D122&gt;4,G122*E122,""),IF(F122="ÖPNV",IF(D122&lt;5,"",IF(E122&gt;19,H122,E122*G122)),IF(F122="Fahrrad",IF(D122&gt;4,G122*E122,""),IF(F122="Roller/Motorrad",IF(D122&gt;4,G122*E122,""),IF(F122="Mofa/Moped",IF(D122&gt;4,G122*E122,""),IF(F122="Fahrdienst/Taxi",H122,"")))))))</f>
        <v/>
      </c>
      <c r="J122" s="112" t="str">
        <f t="shared" si="7"/>
        <v/>
      </c>
    </row>
    <row r="123" spans="1:10" ht="16.5">
      <c r="A123" s="66" t="str">
        <f t="shared" si="4"/>
        <v/>
      </c>
      <c r="B123" s="73"/>
      <c r="C123" s="73"/>
      <c r="D123" s="74"/>
      <c r="E123" s="65">
        <f t="shared" si="5"/>
        <v>0</v>
      </c>
      <c r="F123" s="73"/>
      <c r="G123" s="69" t="str">
        <f t="shared" si="6"/>
        <v/>
      </c>
      <c r="H123" s="75"/>
      <c r="I123" s="71" t="str">
        <f>IF(J123="Summe",SUM($I$7:I122),IF(F123="PKW",IF(D123&gt;4,G123*E123,""),IF(F123="ÖPNV",IF(D123&lt;5,"",IF(E123&gt;19,H123,E123*G123)),IF(F123="Fahrrad",IF(D123&gt;4,G123*E123,""),IF(F123="Roller/Motorrad",IF(D123&gt;4,G123*E123,""),IF(F123="Mofa/Moped",IF(D123&gt;4,G123*E123,""),IF(F123="Fahrdienst/Taxi",H123,"")))))))</f>
        <v/>
      </c>
      <c r="J123" s="112" t="str">
        <f t="shared" si="7"/>
        <v/>
      </c>
    </row>
    <row r="124" spans="1:10" ht="16.5">
      <c r="A124" s="66" t="str">
        <f t="shared" si="4"/>
        <v/>
      </c>
      <c r="B124" s="73"/>
      <c r="C124" s="73"/>
      <c r="D124" s="74"/>
      <c r="E124" s="65">
        <f t="shared" si="5"/>
        <v>0</v>
      </c>
      <c r="F124" s="73"/>
      <c r="G124" s="69" t="str">
        <f t="shared" si="6"/>
        <v/>
      </c>
      <c r="H124" s="75"/>
      <c r="I124" s="71" t="str">
        <f>IF(J124="Summe",SUM($I$7:I123),IF(F124="PKW",IF(D124&gt;4,G124*E124,""),IF(F124="ÖPNV",IF(D124&lt;5,"",IF(E124&gt;19,H124,E124*G124)),IF(F124="Fahrrad",IF(D124&gt;4,G124*E124,""),IF(F124="Roller/Motorrad",IF(D124&gt;4,G124*E124,""),IF(F124="Mofa/Moped",IF(D124&gt;4,G124*E124,""),IF(F124="Fahrdienst/Taxi",H124,"")))))))</f>
        <v/>
      </c>
      <c r="J124" s="112" t="str">
        <f t="shared" si="7"/>
        <v/>
      </c>
    </row>
    <row r="125" spans="1:10" ht="16.5">
      <c r="A125" s="66" t="str">
        <f t="shared" si="4"/>
        <v/>
      </c>
      <c r="B125" s="73"/>
      <c r="C125" s="73"/>
      <c r="D125" s="74"/>
      <c r="E125" s="65">
        <f t="shared" si="5"/>
        <v>0</v>
      </c>
      <c r="F125" s="73"/>
      <c r="G125" s="69" t="str">
        <f t="shared" si="6"/>
        <v/>
      </c>
      <c r="H125" s="75"/>
      <c r="I125" s="71" t="str">
        <f>IF(J125="Summe",SUM($I$7:I124),IF(F125="PKW",IF(D125&gt;4,G125*E125,""),IF(F125="ÖPNV",IF(D125&lt;5,"",IF(E125&gt;19,H125,E125*G125)),IF(F125="Fahrrad",IF(D125&gt;4,G125*E125,""),IF(F125="Roller/Motorrad",IF(D125&gt;4,G125*E125,""),IF(F125="Mofa/Moped",IF(D125&gt;4,G125*E125,""),IF(F125="Fahrdienst/Taxi",H125,"")))))))</f>
        <v/>
      </c>
      <c r="J125" s="112" t="str">
        <f t="shared" si="7"/>
        <v/>
      </c>
    </row>
    <row r="126" spans="1:10" ht="16.5">
      <c r="A126" s="66" t="str">
        <f t="shared" si="4"/>
        <v/>
      </c>
      <c r="B126" s="73"/>
      <c r="C126" s="73"/>
      <c r="D126" s="74"/>
      <c r="E126" s="65">
        <f t="shared" si="5"/>
        <v>0</v>
      </c>
      <c r="F126" s="73"/>
      <c r="G126" s="69" t="str">
        <f t="shared" si="6"/>
        <v/>
      </c>
      <c r="H126" s="75"/>
      <c r="I126" s="71" t="str">
        <f>IF(J126="Summe",SUM($I$7:I125),IF(F126="PKW",IF(D126&gt;4,G126*E126,""),IF(F126="ÖPNV",IF(D126&lt;5,"",IF(E126&gt;19,H126,E126*G126)),IF(F126="Fahrrad",IF(D126&gt;4,G126*E126,""),IF(F126="Roller/Motorrad",IF(D126&gt;4,G126*E126,""),IF(F126="Mofa/Moped",IF(D126&gt;4,G126*E126,""),IF(F126="Fahrdienst/Taxi",H126,"")))))))</f>
        <v/>
      </c>
      <c r="J126" s="112" t="str">
        <f t="shared" si="7"/>
        <v/>
      </c>
    </row>
    <row r="127" spans="1:10" ht="16.5">
      <c r="A127" s="66" t="str">
        <f t="shared" si="4"/>
        <v/>
      </c>
      <c r="B127" s="73"/>
      <c r="C127" s="73"/>
      <c r="D127" s="74"/>
      <c r="E127" s="65">
        <f t="shared" si="5"/>
        <v>0</v>
      </c>
      <c r="F127" s="73"/>
      <c r="G127" s="69" t="str">
        <f t="shared" si="6"/>
        <v/>
      </c>
      <c r="H127" s="75"/>
      <c r="I127" s="71" t="str">
        <f>IF(J127="Summe",SUM($I$7:I126),IF(F127="PKW",IF(D127&gt;4,G127*E127,""),IF(F127="ÖPNV",IF(D127&lt;5,"",IF(E127&gt;19,H127,E127*G127)),IF(F127="Fahrrad",IF(D127&gt;4,G127*E127,""),IF(F127="Roller/Motorrad",IF(D127&gt;4,G127*E127,""),IF(F127="Mofa/Moped",IF(D127&gt;4,G127*E127,""),IF(F127="Fahrdienst/Taxi",H127,"")))))))</f>
        <v/>
      </c>
      <c r="J127" s="112" t="str">
        <f t="shared" si="7"/>
        <v/>
      </c>
    </row>
    <row r="128" spans="1:10" ht="16.5">
      <c r="A128" s="66" t="str">
        <f t="shared" si="4"/>
        <v/>
      </c>
      <c r="B128" s="73"/>
      <c r="C128" s="73"/>
      <c r="D128" s="74"/>
      <c r="E128" s="65">
        <f t="shared" si="5"/>
        <v>0</v>
      </c>
      <c r="F128" s="73"/>
      <c r="G128" s="69" t="str">
        <f t="shared" si="6"/>
        <v/>
      </c>
      <c r="H128" s="75"/>
      <c r="I128" s="71" t="str">
        <f>IF(J128="Summe",SUM($I$7:I127),IF(F128="PKW",IF(D128&gt;4,G128*E128,""),IF(F128="ÖPNV",IF(D128&lt;5,"",IF(E128&gt;19,H128,E128*G128)),IF(F128="Fahrrad",IF(D128&gt;4,G128*E128,""),IF(F128="Roller/Motorrad",IF(D128&gt;4,G128*E128,""),IF(F128="Mofa/Moped",IF(D128&gt;4,G128*E128,""),IF(F128="Fahrdienst/Taxi",H128,"")))))))</f>
        <v/>
      </c>
      <c r="J128" s="112" t="str">
        <f t="shared" si="7"/>
        <v/>
      </c>
    </row>
    <row r="129" spans="1:10" ht="16.5">
      <c r="A129" s="66" t="str">
        <f t="shared" si="4"/>
        <v/>
      </c>
      <c r="B129" s="73"/>
      <c r="C129" s="73"/>
      <c r="D129" s="74"/>
      <c r="E129" s="65">
        <f t="shared" si="5"/>
        <v>0</v>
      </c>
      <c r="F129" s="73"/>
      <c r="G129" s="69" t="str">
        <f t="shared" si="6"/>
        <v/>
      </c>
      <c r="H129" s="75"/>
      <c r="I129" s="71" t="str">
        <f>IF(J129="Summe",SUM($I$7:I128),IF(F129="PKW",IF(D129&gt;4,G129*E129,""),IF(F129="ÖPNV",IF(D129&lt;5,"",IF(E129&gt;19,H129,E129*G129)),IF(F129="Fahrrad",IF(D129&gt;4,G129*E129,""),IF(F129="Roller/Motorrad",IF(D129&gt;4,G129*E129,""),IF(F129="Mofa/Moped",IF(D129&gt;4,G129*E129,""),IF(F129="Fahrdienst/Taxi",H129,"")))))))</f>
        <v/>
      </c>
      <c r="J129" s="112" t="str">
        <f t="shared" si="7"/>
        <v/>
      </c>
    </row>
    <row r="130" spans="1:10" ht="16.5">
      <c r="A130" s="66" t="str">
        <f t="shared" si="4"/>
        <v/>
      </c>
      <c r="B130" s="73"/>
      <c r="C130" s="73"/>
      <c r="D130" s="74"/>
      <c r="E130" s="65">
        <f t="shared" si="5"/>
        <v>0</v>
      </c>
      <c r="F130" s="73"/>
      <c r="G130" s="69" t="str">
        <f t="shared" si="6"/>
        <v/>
      </c>
      <c r="H130" s="75"/>
      <c r="I130" s="71" t="str">
        <f>IF(J130="Summe",SUM($I$7:I129),IF(F130="PKW",IF(D130&gt;4,G130*E130,""),IF(F130="ÖPNV",IF(D130&lt;5,"",IF(E130&gt;19,H130,E130*G130)),IF(F130="Fahrrad",IF(D130&gt;4,G130*E130,""),IF(F130="Roller/Motorrad",IF(D130&gt;4,G130*E130,""),IF(F130="Mofa/Moped",IF(D130&gt;4,G130*E130,""),IF(F130="Fahrdienst/Taxi",H130,"")))))))</f>
        <v/>
      </c>
      <c r="J130" s="112" t="str">
        <f t="shared" si="7"/>
        <v/>
      </c>
    </row>
    <row r="131" spans="1:10" ht="16.5">
      <c r="A131" s="66" t="str">
        <f t="shared" si="4"/>
        <v/>
      </c>
      <c r="B131" s="73"/>
      <c r="C131" s="73"/>
      <c r="D131" s="74"/>
      <c r="E131" s="65">
        <f t="shared" si="5"/>
        <v>0</v>
      </c>
      <c r="F131" s="73"/>
      <c r="G131" s="69" t="str">
        <f t="shared" si="6"/>
        <v/>
      </c>
      <c r="H131" s="75"/>
      <c r="I131" s="71" t="str">
        <f>IF(J131="Summe",SUM($I$7:I130),IF(F131="PKW",IF(D131&gt;4,G131*E131,""),IF(F131="ÖPNV",IF(D131&lt;5,"",IF(E131&gt;19,H131,E131*G131)),IF(F131="Fahrrad",IF(D131&gt;4,G131*E131,""),IF(F131="Roller/Motorrad",IF(D131&gt;4,G131*E131,""),IF(F131="Mofa/Moped",IF(D131&gt;4,G131*E131,""),IF(F131="Fahrdienst/Taxi",H131,"")))))))</f>
        <v/>
      </c>
      <c r="J131" s="112" t="str">
        <f t="shared" si="7"/>
        <v/>
      </c>
    </row>
    <row r="132" spans="1:10" ht="16.5">
      <c r="A132" s="66" t="str">
        <f t="shared" si="4"/>
        <v/>
      </c>
      <c r="B132" s="73"/>
      <c r="C132" s="73"/>
      <c r="D132" s="74"/>
      <c r="E132" s="65">
        <f t="shared" si="5"/>
        <v>0</v>
      </c>
      <c r="F132" s="73"/>
      <c r="G132" s="69" t="str">
        <f t="shared" si="6"/>
        <v/>
      </c>
      <c r="H132" s="75"/>
      <c r="I132" s="71" t="str">
        <f>IF(J132="Summe",SUM($I$7:I131),IF(F132="PKW",IF(D132&gt;4,G132*E132,""),IF(F132="ÖPNV",IF(D132&lt;5,"",IF(E132&gt;19,H132,E132*G132)),IF(F132="Fahrrad",IF(D132&gt;4,G132*E132,""),IF(F132="Roller/Motorrad",IF(D132&gt;4,G132*E132,""),IF(F132="Mofa/Moped",IF(D132&gt;4,G132*E132,""),IF(F132="Fahrdienst/Taxi",H132,"")))))))</f>
        <v/>
      </c>
      <c r="J132" s="112" t="str">
        <f t="shared" si="7"/>
        <v/>
      </c>
    </row>
    <row r="133" spans="1:10" ht="16.5">
      <c r="A133" s="66" t="str">
        <f t="shared" si="4"/>
        <v/>
      </c>
      <c r="B133" s="73"/>
      <c r="C133" s="73"/>
      <c r="D133" s="74"/>
      <c r="E133" s="65">
        <f t="shared" si="5"/>
        <v>0</v>
      </c>
      <c r="F133" s="73"/>
      <c r="G133" s="69" t="str">
        <f t="shared" si="6"/>
        <v/>
      </c>
      <c r="H133" s="75"/>
      <c r="I133" s="71" t="str">
        <f>IF(J133="Summe",SUM($I$7:I132),IF(F133="PKW",IF(D133&gt;4,G133*E133,""),IF(F133="ÖPNV",IF(D133&lt;5,"",IF(E133&gt;19,H133,E133*G133)),IF(F133="Fahrrad",IF(D133&gt;4,G133*E133,""),IF(F133="Roller/Motorrad",IF(D133&gt;4,G133*E133,""),IF(F133="Mofa/Moped",IF(D133&gt;4,G133*E133,""),IF(F133="Fahrdienst/Taxi",H133,"")))))))</f>
        <v/>
      </c>
      <c r="J133" s="112" t="str">
        <f t="shared" si="7"/>
        <v/>
      </c>
    </row>
    <row r="134" spans="1:10" ht="16.5">
      <c r="A134" s="66" t="str">
        <f t="shared" si="4"/>
        <v/>
      </c>
      <c r="B134" s="73"/>
      <c r="C134" s="73"/>
      <c r="D134" s="74"/>
      <c r="E134" s="65">
        <f t="shared" si="5"/>
        <v>0</v>
      </c>
      <c r="F134" s="73"/>
      <c r="G134" s="69" t="str">
        <f t="shared" si="6"/>
        <v/>
      </c>
      <c r="H134" s="75"/>
      <c r="I134" s="71" t="str">
        <f>IF(J134="Summe",SUM($I$7:I133),IF(F134="PKW",IF(D134&gt;4,G134*E134,""),IF(F134="ÖPNV",IF(D134&lt;5,"",IF(E134&gt;19,H134,E134*G134)),IF(F134="Fahrrad",IF(D134&gt;4,G134*E134,""),IF(F134="Roller/Motorrad",IF(D134&gt;4,G134*E134,""),IF(F134="Mofa/Moped",IF(D134&gt;4,G134*E134,""),IF(F134="Fahrdienst/Taxi",H134,"")))))))</f>
        <v/>
      </c>
      <c r="J134" s="112" t="str">
        <f t="shared" si="7"/>
        <v/>
      </c>
    </row>
    <row r="135" spans="1:10" ht="16.5">
      <c r="A135" s="66" t="str">
        <f t="shared" ref="A135:A198" si="8">IF(J135="Summe","GESAMTSUMME","")</f>
        <v/>
      </c>
      <c r="B135" s="73"/>
      <c r="C135" s="73"/>
      <c r="D135" s="74"/>
      <c r="E135" s="65">
        <f t="shared" ref="E135:E198" si="9">D135*2</f>
        <v>0</v>
      </c>
      <c r="F135" s="73"/>
      <c r="G135" s="69" t="str">
        <f t="shared" ref="G135:G198" si="10">IF(AND(J135="Ausnahme",F135="ÖPNV"),H135/E135,"")</f>
        <v/>
      </c>
      <c r="H135" s="75"/>
      <c r="I135" s="71" t="str">
        <f>IF(J135="Summe",SUM($I$7:I134),IF(F135="PKW",IF(D135&gt;4,G135*E135,""),IF(F135="ÖPNV",IF(D135&lt;5,"",IF(E135&gt;19,H135,E135*G135)),IF(F135="Fahrrad",IF(D135&gt;4,G135*E135,""),IF(F135="Roller/Motorrad",IF(D135&gt;4,G135*E135,""),IF(F135="Mofa/Moped",IF(D135&gt;4,G135*E135,""),IF(F135="Fahrdienst/Taxi",H135,"")))))))</f>
        <v/>
      </c>
      <c r="J135" s="112" t="str">
        <f t="shared" ref="J135:J198" si="11">IF(F135="Fahrdienst/Taxi","Abrechnung beigefügt","")</f>
        <v/>
      </c>
    </row>
    <row r="136" spans="1:10" ht="16.5">
      <c r="A136" s="66" t="str">
        <f t="shared" si="8"/>
        <v/>
      </c>
      <c r="B136" s="73"/>
      <c r="C136" s="73"/>
      <c r="D136" s="74"/>
      <c r="E136" s="65">
        <f t="shared" si="9"/>
        <v>0</v>
      </c>
      <c r="F136" s="73"/>
      <c r="G136" s="69" t="str">
        <f t="shared" si="10"/>
        <v/>
      </c>
      <c r="H136" s="75"/>
      <c r="I136" s="71" t="str">
        <f>IF(J136="Summe",SUM($I$7:I135),IF(F136="PKW",IF(D136&gt;4,G136*E136,""),IF(F136="ÖPNV",IF(D136&lt;5,"",IF(E136&gt;19,H136,E136*G136)),IF(F136="Fahrrad",IF(D136&gt;4,G136*E136,""),IF(F136="Roller/Motorrad",IF(D136&gt;4,G136*E136,""),IF(F136="Mofa/Moped",IF(D136&gt;4,G136*E136,""),IF(F136="Fahrdienst/Taxi",H136,"")))))))</f>
        <v/>
      </c>
      <c r="J136" s="112" t="str">
        <f t="shared" si="11"/>
        <v/>
      </c>
    </row>
    <row r="137" spans="1:10" ht="16.5">
      <c r="A137" s="66" t="str">
        <f t="shared" si="8"/>
        <v/>
      </c>
      <c r="B137" s="73"/>
      <c r="C137" s="73"/>
      <c r="D137" s="74"/>
      <c r="E137" s="65">
        <f t="shared" si="9"/>
        <v>0</v>
      </c>
      <c r="F137" s="73"/>
      <c r="G137" s="69" t="str">
        <f t="shared" si="10"/>
        <v/>
      </c>
      <c r="H137" s="75"/>
      <c r="I137" s="71" t="str">
        <f>IF(J137="Summe",SUM($I$7:I136),IF(F137="PKW",IF(D137&gt;4,G137*E137,""),IF(F137="ÖPNV",IF(D137&lt;5,"",IF(E137&gt;19,H137,E137*G137)),IF(F137="Fahrrad",IF(D137&gt;4,G137*E137,""),IF(F137="Roller/Motorrad",IF(D137&gt;4,G137*E137,""),IF(F137="Mofa/Moped",IF(D137&gt;4,G137*E137,""),IF(F137="Fahrdienst/Taxi",H137,"")))))))</f>
        <v/>
      </c>
      <c r="J137" s="112" t="str">
        <f t="shared" si="11"/>
        <v/>
      </c>
    </row>
    <row r="138" spans="1:10" ht="16.5">
      <c r="A138" s="66" t="str">
        <f t="shared" si="8"/>
        <v/>
      </c>
      <c r="B138" s="73"/>
      <c r="C138" s="73"/>
      <c r="D138" s="74"/>
      <c r="E138" s="65">
        <f t="shared" si="9"/>
        <v>0</v>
      </c>
      <c r="F138" s="73"/>
      <c r="G138" s="69" t="str">
        <f t="shared" si="10"/>
        <v/>
      </c>
      <c r="H138" s="75"/>
      <c r="I138" s="71" t="str">
        <f>IF(J138="Summe",SUM($I$7:I137),IF(F138="PKW",IF(D138&gt;4,G138*E138,""),IF(F138="ÖPNV",IF(D138&lt;5,"",IF(E138&gt;19,H138,E138*G138)),IF(F138="Fahrrad",IF(D138&gt;4,G138*E138,""),IF(F138="Roller/Motorrad",IF(D138&gt;4,G138*E138,""),IF(F138="Mofa/Moped",IF(D138&gt;4,G138*E138,""),IF(F138="Fahrdienst/Taxi",H138,"")))))))</f>
        <v/>
      </c>
      <c r="J138" s="112" t="str">
        <f t="shared" si="11"/>
        <v/>
      </c>
    </row>
    <row r="139" spans="1:10" ht="16.5">
      <c r="A139" s="66" t="str">
        <f t="shared" si="8"/>
        <v/>
      </c>
      <c r="B139" s="73"/>
      <c r="C139" s="73"/>
      <c r="D139" s="74"/>
      <c r="E139" s="65">
        <f t="shared" si="9"/>
        <v>0</v>
      </c>
      <c r="F139" s="73"/>
      <c r="G139" s="69" t="str">
        <f t="shared" si="10"/>
        <v/>
      </c>
      <c r="H139" s="75"/>
      <c r="I139" s="71" t="str">
        <f>IF(J139="Summe",SUM($I$7:I138),IF(F139="PKW",IF(D139&gt;4,G139*E139,""),IF(F139="ÖPNV",IF(D139&lt;5,"",IF(E139&gt;19,H139,E139*G139)),IF(F139="Fahrrad",IF(D139&gt;4,G139*E139,""),IF(F139="Roller/Motorrad",IF(D139&gt;4,G139*E139,""),IF(F139="Mofa/Moped",IF(D139&gt;4,G139*E139,""),IF(F139="Fahrdienst/Taxi",H139,"")))))))</f>
        <v/>
      </c>
      <c r="J139" s="112" t="str">
        <f t="shared" si="11"/>
        <v/>
      </c>
    </row>
    <row r="140" spans="1:10" ht="16.5">
      <c r="A140" s="66" t="str">
        <f t="shared" si="8"/>
        <v/>
      </c>
      <c r="B140" s="73"/>
      <c r="C140" s="73"/>
      <c r="D140" s="74"/>
      <c r="E140" s="65">
        <f t="shared" si="9"/>
        <v>0</v>
      </c>
      <c r="F140" s="73"/>
      <c r="G140" s="69" t="str">
        <f t="shared" si="10"/>
        <v/>
      </c>
      <c r="H140" s="75"/>
      <c r="I140" s="71" t="str">
        <f>IF(J140="Summe",SUM($I$7:I139),IF(F140="PKW",IF(D140&gt;4,G140*E140,""),IF(F140="ÖPNV",IF(D140&lt;5,"",IF(E140&gt;19,H140,E140*G140)),IF(F140="Fahrrad",IF(D140&gt;4,G140*E140,""),IF(F140="Roller/Motorrad",IF(D140&gt;4,G140*E140,""),IF(F140="Mofa/Moped",IF(D140&gt;4,G140*E140,""),IF(F140="Fahrdienst/Taxi",H140,"")))))))</f>
        <v/>
      </c>
      <c r="J140" s="112" t="str">
        <f t="shared" si="11"/>
        <v/>
      </c>
    </row>
    <row r="141" spans="1:10" ht="16.5">
      <c r="A141" s="66" t="str">
        <f t="shared" si="8"/>
        <v/>
      </c>
      <c r="B141" s="73"/>
      <c r="C141" s="73"/>
      <c r="D141" s="74"/>
      <c r="E141" s="65">
        <f t="shared" si="9"/>
        <v>0</v>
      </c>
      <c r="F141" s="73"/>
      <c r="G141" s="69" t="str">
        <f t="shared" si="10"/>
        <v/>
      </c>
      <c r="H141" s="75"/>
      <c r="I141" s="71" t="str">
        <f>IF(J141="Summe",SUM($I$7:I140),IF(F141="PKW",IF(D141&gt;4,G141*E141,""),IF(F141="ÖPNV",IF(D141&lt;5,"",IF(E141&gt;19,H141,E141*G141)),IF(F141="Fahrrad",IF(D141&gt;4,G141*E141,""),IF(F141="Roller/Motorrad",IF(D141&gt;4,G141*E141,""),IF(F141="Mofa/Moped",IF(D141&gt;4,G141*E141,""),IF(F141="Fahrdienst/Taxi",H141,"")))))))</f>
        <v/>
      </c>
      <c r="J141" s="112" t="str">
        <f t="shared" si="11"/>
        <v/>
      </c>
    </row>
    <row r="142" spans="1:10" ht="16.5">
      <c r="A142" s="66" t="str">
        <f t="shared" si="8"/>
        <v/>
      </c>
      <c r="B142" s="73"/>
      <c r="C142" s="73"/>
      <c r="D142" s="74"/>
      <c r="E142" s="65">
        <f t="shared" si="9"/>
        <v>0</v>
      </c>
      <c r="F142" s="73"/>
      <c r="G142" s="69" t="str">
        <f t="shared" si="10"/>
        <v/>
      </c>
      <c r="H142" s="75"/>
      <c r="I142" s="71" t="str">
        <f>IF(J142="Summe",SUM($I$7:I141),IF(F142="PKW",IF(D142&gt;4,G142*E142,""),IF(F142="ÖPNV",IF(D142&lt;5,"",IF(E142&gt;19,H142,E142*G142)),IF(F142="Fahrrad",IF(D142&gt;4,G142*E142,""),IF(F142="Roller/Motorrad",IF(D142&gt;4,G142*E142,""),IF(F142="Mofa/Moped",IF(D142&gt;4,G142*E142,""),IF(F142="Fahrdienst/Taxi",H142,"")))))))</f>
        <v/>
      </c>
      <c r="J142" s="112" t="str">
        <f t="shared" si="11"/>
        <v/>
      </c>
    </row>
    <row r="143" spans="1:10" ht="16.5">
      <c r="A143" s="66" t="str">
        <f t="shared" si="8"/>
        <v/>
      </c>
      <c r="B143" s="73"/>
      <c r="C143" s="73"/>
      <c r="D143" s="74"/>
      <c r="E143" s="65">
        <f t="shared" si="9"/>
        <v>0</v>
      </c>
      <c r="F143" s="73"/>
      <c r="G143" s="69" t="str">
        <f t="shared" si="10"/>
        <v/>
      </c>
      <c r="H143" s="75"/>
      <c r="I143" s="71" t="str">
        <f>IF(J143="Summe",SUM($I$7:I142),IF(F143="PKW",IF(D143&gt;4,G143*E143,""),IF(F143="ÖPNV",IF(D143&lt;5,"",IF(E143&gt;19,H143,E143*G143)),IF(F143="Fahrrad",IF(D143&gt;4,G143*E143,""),IF(F143="Roller/Motorrad",IF(D143&gt;4,G143*E143,""),IF(F143="Mofa/Moped",IF(D143&gt;4,G143*E143,""),IF(F143="Fahrdienst/Taxi",H143,"")))))))</f>
        <v/>
      </c>
      <c r="J143" s="112" t="str">
        <f t="shared" si="11"/>
        <v/>
      </c>
    </row>
    <row r="144" spans="1:10" ht="16.5">
      <c r="A144" s="66" t="str">
        <f t="shared" si="8"/>
        <v/>
      </c>
      <c r="B144" s="73"/>
      <c r="C144" s="73"/>
      <c r="D144" s="74"/>
      <c r="E144" s="65">
        <f t="shared" si="9"/>
        <v>0</v>
      </c>
      <c r="F144" s="73"/>
      <c r="G144" s="69" t="str">
        <f t="shared" si="10"/>
        <v/>
      </c>
      <c r="H144" s="75"/>
      <c r="I144" s="71" t="str">
        <f>IF(J144="Summe",SUM($I$7:I143),IF(F144="PKW",IF(D144&gt;4,G144*E144,""),IF(F144="ÖPNV",IF(D144&lt;5,"",IF(E144&gt;19,H144,E144*G144)),IF(F144="Fahrrad",IF(D144&gt;4,G144*E144,""),IF(F144="Roller/Motorrad",IF(D144&gt;4,G144*E144,""),IF(F144="Mofa/Moped",IF(D144&gt;4,G144*E144,""),IF(F144="Fahrdienst/Taxi",H144,"")))))))</f>
        <v/>
      </c>
      <c r="J144" s="112" t="str">
        <f t="shared" si="11"/>
        <v/>
      </c>
    </row>
    <row r="145" spans="1:10" ht="16.5">
      <c r="A145" s="66" t="str">
        <f t="shared" si="8"/>
        <v/>
      </c>
      <c r="B145" s="73"/>
      <c r="C145" s="73"/>
      <c r="D145" s="74"/>
      <c r="E145" s="65">
        <f t="shared" si="9"/>
        <v>0</v>
      </c>
      <c r="F145" s="73"/>
      <c r="G145" s="69" t="str">
        <f t="shared" si="10"/>
        <v/>
      </c>
      <c r="H145" s="75"/>
      <c r="I145" s="71" t="str">
        <f>IF(J145="Summe",SUM($I$7:I144),IF(F145="PKW",IF(D145&gt;4,G145*E145,""),IF(F145="ÖPNV",IF(D145&lt;5,"",IF(E145&gt;19,H145,E145*G145)),IF(F145="Fahrrad",IF(D145&gt;4,G145*E145,""),IF(F145="Roller/Motorrad",IF(D145&gt;4,G145*E145,""),IF(F145="Mofa/Moped",IF(D145&gt;4,G145*E145,""),IF(F145="Fahrdienst/Taxi",H145,"")))))))</f>
        <v/>
      </c>
      <c r="J145" s="112" t="str">
        <f t="shared" si="11"/>
        <v/>
      </c>
    </row>
    <row r="146" spans="1:10" ht="16.5">
      <c r="A146" s="66" t="str">
        <f t="shared" si="8"/>
        <v/>
      </c>
      <c r="B146" s="73"/>
      <c r="C146" s="73"/>
      <c r="D146" s="74"/>
      <c r="E146" s="65">
        <f t="shared" si="9"/>
        <v>0</v>
      </c>
      <c r="F146" s="73"/>
      <c r="G146" s="69" t="str">
        <f t="shared" si="10"/>
        <v/>
      </c>
      <c r="H146" s="75"/>
      <c r="I146" s="71" t="str">
        <f>IF(J146="Summe",SUM($I$7:I145),IF(F146="PKW",IF(D146&gt;4,G146*E146,""),IF(F146="ÖPNV",IF(D146&lt;5,"",IF(E146&gt;19,H146,E146*G146)),IF(F146="Fahrrad",IF(D146&gt;4,G146*E146,""),IF(F146="Roller/Motorrad",IF(D146&gt;4,G146*E146,""),IF(F146="Mofa/Moped",IF(D146&gt;4,G146*E146,""),IF(F146="Fahrdienst/Taxi",H146,"")))))))</f>
        <v/>
      </c>
      <c r="J146" s="112" t="str">
        <f t="shared" si="11"/>
        <v/>
      </c>
    </row>
    <row r="147" spans="1:10" ht="16.5">
      <c r="A147" s="66" t="str">
        <f t="shared" si="8"/>
        <v/>
      </c>
      <c r="B147" s="73"/>
      <c r="C147" s="73"/>
      <c r="D147" s="74"/>
      <c r="E147" s="65">
        <f t="shared" si="9"/>
        <v>0</v>
      </c>
      <c r="F147" s="73"/>
      <c r="G147" s="69" t="str">
        <f t="shared" si="10"/>
        <v/>
      </c>
      <c r="H147" s="75"/>
      <c r="I147" s="71" t="str">
        <f>IF(J147="Summe",SUM($I$7:I146),IF(F147="PKW",IF(D147&gt;4,G147*E147,""),IF(F147="ÖPNV",IF(D147&lt;5,"",IF(E147&gt;19,H147,E147*G147)),IF(F147="Fahrrad",IF(D147&gt;4,G147*E147,""),IF(F147="Roller/Motorrad",IF(D147&gt;4,G147*E147,""),IF(F147="Mofa/Moped",IF(D147&gt;4,G147*E147,""),IF(F147="Fahrdienst/Taxi",H147,"")))))))</f>
        <v/>
      </c>
      <c r="J147" s="112" t="str">
        <f t="shared" si="11"/>
        <v/>
      </c>
    </row>
    <row r="148" spans="1:10" ht="16.5">
      <c r="A148" s="66" t="str">
        <f t="shared" si="8"/>
        <v/>
      </c>
      <c r="B148" s="73"/>
      <c r="C148" s="73"/>
      <c r="D148" s="74"/>
      <c r="E148" s="65">
        <f t="shared" si="9"/>
        <v>0</v>
      </c>
      <c r="F148" s="73"/>
      <c r="G148" s="69" t="str">
        <f t="shared" si="10"/>
        <v/>
      </c>
      <c r="H148" s="75"/>
      <c r="I148" s="71" t="str">
        <f>IF(J148="Summe",SUM($I$7:I147),IF(F148="PKW",IF(D148&gt;4,G148*E148,""),IF(F148="ÖPNV",IF(D148&lt;5,"",IF(E148&gt;19,H148,E148*G148)),IF(F148="Fahrrad",IF(D148&gt;4,G148*E148,""),IF(F148="Roller/Motorrad",IF(D148&gt;4,G148*E148,""),IF(F148="Mofa/Moped",IF(D148&gt;4,G148*E148,""),IF(F148="Fahrdienst/Taxi",H148,"")))))))</f>
        <v/>
      </c>
      <c r="J148" s="112" t="str">
        <f t="shared" si="11"/>
        <v/>
      </c>
    </row>
    <row r="149" spans="1:10" ht="16.5">
      <c r="A149" s="66" t="str">
        <f t="shared" si="8"/>
        <v/>
      </c>
      <c r="B149" s="73"/>
      <c r="C149" s="73"/>
      <c r="D149" s="74"/>
      <c r="E149" s="65">
        <f t="shared" si="9"/>
        <v>0</v>
      </c>
      <c r="F149" s="73"/>
      <c r="G149" s="69" t="str">
        <f t="shared" si="10"/>
        <v/>
      </c>
      <c r="H149" s="75"/>
      <c r="I149" s="71" t="str">
        <f>IF(J149="Summe",SUM($I$7:I148),IF(F149="PKW",IF(D149&gt;4,G149*E149,""),IF(F149="ÖPNV",IF(D149&lt;5,"",IF(E149&gt;19,H149,E149*G149)),IF(F149="Fahrrad",IF(D149&gt;4,G149*E149,""),IF(F149="Roller/Motorrad",IF(D149&gt;4,G149*E149,""),IF(F149="Mofa/Moped",IF(D149&gt;4,G149*E149,""),IF(F149="Fahrdienst/Taxi",H149,"")))))))</f>
        <v/>
      </c>
      <c r="J149" s="112" t="str">
        <f t="shared" si="11"/>
        <v/>
      </c>
    </row>
    <row r="150" spans="1:10" ht="16.5">
      <c r="A150" s="66" t="str">
        <f t="shared" si="8"/>
        <v/>
      </c>
      <c r="B150" s="73"/>
      <c r="C150" s="73"/>
      <c r="D150" s="74"/>
      <c r="E150" s="65">
        <f t="shared" si="9"/>
        <v>0</v>
      </c>
      <c r="F150" s="73"/>
      <c r="G150" s="69" t="str">
        <f t="shared" si="10"/>
        <v/>
      </c>
      <c r="H150" s="75"/>
      <c r="I150" s="71" t="str">
        <f>IF(J150="Summe",SUM($I$7:I149),IF(F150="PKW",IF(D150&gt;4,G150*E150,""),IF(F150="ÖPNV",IF(D150&lt;5,"",IF(E150&gt;19,H150,E150*G150)),IF(F150="Fahrrad",IF(D150&gt;4,G150*E150,""),IF(F150="Roller/Motorrad",IF(D150&gt;4,G150*E150,""),IF(F150="Mofa/Moped",IF(D150&gt;4,G150*E150,""),IF(F150="Fahrdienst/Taxi",H150,"")))))))</f>
        <v/>
      </c>
      <c r="J150" s="112" t="str">
        <f t="shared" si="11"/>
        <v/>
      </c>
    </row>
    <row r="151" spans="1:10" ht="16.5">
      <c r="A151" s="66" t="str">
        <f t="shared" si="8"/>
        <v/>
      </c>
      <c r="B151" s="73"/>
      <c r="C151" s="73"/>
      <c r="D151" s="74"/>
      <c r="E151" s="65">
        <f t="shared" si="9"/>
        <v>0</v>
      </c>
      <c r="F151" s="73"/>
      <c r="G151" s="69" t="str">
        <f t="shared" si="10"/>
        <v/>
      </c>
      <c r="H151" s="75"/>
      <c r="I151" s="71" t="str">
        <f>IF(J151="Summe",SUM($I$7:I150),IF(F151="PKW",IF(D151&gt;4,G151*E151,""),IF(F151="ÖPNV",IF(D151&lt;5,"",IF(E151&gt;19,H151,E151*G151)),IF(F151="Fahrrad",IF(D151&gt;4,G151*E151,""),IF(F151="Roller/Motorrad",IF(D151&gt;4,G151*E151,""),IF(F151="Mofa/Moped",IF(D151&gt;4,G151*E151,""),IF(F151="Fahrdienst/Taxi",H151,"")))))))</f>
        <v/>
      </c>
      <c r="J151" s="112" t="str">
        <f t="shared" si="11"/>
        <v/>
      </c>
    </row>
    <row r="152" spans="1:10" ht="16.5">
      <c r="A152" s="66" t="str">
        <f t="shared" si="8"/>
        <v/>
      </c>
      <c r="B152" s="73"/>
      <c r="C152" s="73"/>
      <c r="D152" s="74"/>
      <c r="E152" s="65">
        <f t="shared" si="9"/>
        <v>0</v>
      </c>
      <c r="F152" s="73"/>
      <c r="G152" s="69" t="str">
        <f t="shared" si="10"/>
        <v/>
      </c>
      <c r="H152" s="75"/>
      <c r="I152" s="71" t="str">
        <f>IF(J152="Summe",SUM($I$7:I151),IF(F152="PKW",IF(D152&gt;4,G152*E152,""),IF(F152="ÖPNV",IF(D152&lt;5,"",IF(E152&gt;19,H152,E152*G152)),IF(F152="Fahrrad",IF(D152&gt;4,G152*E152,""),IF(F152="Roller/Motorrad",IF(D152&gt;4,G152*E152,""),IF(F152="Mofa/Moped",IF(D152&gt;4,G152*E152,""),IF(F152="Fahrdienst/Taxi",H152,"")))))))</f>
        <v/>
      </c>
      <c r="J152" s="112" t="str">
        <f t="shared" si="11"/>
        <v/>
      </c>
    </row>
    <row r="153" spans="1:10" ht="16.5">
      <c r="A153" s="66" t="str">
        <f t="shared" si="8"/>
        <v/>
      </c>
      <c r="B153" s="73"/>
      <c r="C153" s="73"/>
      <c r="D153" s="74"/>
      <c r="E153" s="65">
        <f t="shared" si="9"/>
        <v>0</v>
      </c>
      <c r="F153" s="73"/>
      <c r="G153" s="69" t="str">
        <f t="shared" si="10"/>
        <v/>
      </c>
      <c r="H153" s="75"/>
      <c r="I153" s="71" t="str">
        <f>IF(J153="Summe",SUM($I$7:I152),IF(F153="PKW",IF(D153&gt;4,G153*E153,""),IF(F153="ÖPNV",IF(D153&lt;5,"",IF(E153&gt;19,H153,E153*G153)),IF(F153="Fahrrad",IF(D153&gt;4,G153*E153,""),IF(F153="Roller/Motorrad",IF(D153&gt;4,G153*E153,""),IF(F153="Mofa/Moped",IF(D153&gt;4,G153*E153,""),IF(F153="Fahrdienst/Taxi",H153,"")))))))</f>
        <v/>
      </c>
      <c r="J153" s="112" t="str">
        <f t="shared" si="11"/>
        <v/>
      </c>
    </row>
    <row r="154" spans="1:10" ht="16.5">
      <c r="A154" s="66" t="str">
        <f t="shared" si="8"/>
        <v/>
      </c>
      <c r="B154" s="73"/>
      <c r="C154" s="73"/>
      <c r="D154" s="74"/>
      <c r="E154" s="65">
        <f t="shared" si="9"/>
        <v>0</v>
      </c>
      <c r="F154" s="73"/>
      <c r="G154" s="69" t="str">
        <f t="shared" si="10"/>
        <v/>
      </c>
      <c r="H154" s="75"/>
      <c r="I154" s="71" t="str">
        <f>IF(J154="Summe",SUM($I$7:I153),IF(F154="PKW",IF(D154&gt;4,G154*E154,""),IF(F154="ÖPNV",IF(D154&lt;5,"",IF(E154&gt;19,H154,E154*G154)),IF(F154="Fahrrad",IF(D154&gt;4,G154*E154,""),IF(F154="Roller/Motorrad",IF(D154&gt;4,G154*E154,""),IF(F154="Mofa/Moped",IF(D154&gt;4,G154*E154,""),IF(F154="Fahrdienst/Taxi",H154,"")))))))</f>
        <v/>
      </c>
      <c r="J154" s="112" t="str">
        <f t="shared" si="11"/>
        <v/>
      </c>
    </row>
    <row r="155" spans="1:10" ht="16.5">
      <c r="A155" s="66" t="str">
        <f t="shared" si="8"/>
        <v/>
      </c>
      <c r="B155" s="73"/>
      <c r="C155" s="73"/>
      <c r="D155" s="74"/>
      <c r="E155" s="65">
        <f t="shared" si="9"/>
        <v>0</v>
      </c>
      <c r="F155" s="73"/>
      <c r="G155" s="69" t="str">
        <f t="shared" si="10"/>
        <v/>
      </c>
      <c r="H155" s="75"/>
      <c r="I155" s="71" t="str">
        <f>IF(J155="Summe",SUM($I$7:I154),IF(F155="PKW",IF(D155&gt;4,G155*E155,""),IF(F155="ÖPNV",IF(D155&lt;5,"",IF(E155&gt;19,H155,E155*G155)),IF(F155="Fahrrad",IF(D155&gt;4,G155*E155,""),IF(F155="Roller/Motorrad",IF(D155&gt;4,G155*E155,""),IF(F155="Mofa/Moped",IF(D155&gt;4,G155*E155,""),IF(F155="Fahrdienst/Taxi",H155,"")))))))</f>
        <v/>
      </c>
      <c r="J155" s="112" t="str">
        <f t="shared" si="11"/>
        <v/>
      </c>
    </row>
    <row r="156" spans="1:10" ht="16.5">
      <c r="A156" s="66" t="str">
        <f t="shared" si="8"/>
        <v/>
      </c>
      <c r="B156" s="73"/>
      <c r="C156" s="73"/>
      <c r="D156" s="74"/>
      <c r="E156" s="65">
        <f t="shared" si="9"/>
        <v>0</v>
      </c>
      <c r="F156" s="73"/>
      <c r="G156" s="69" t="str">
        <f t="shared" si="10"/>
        <v/>
      </c>
      <c r="H156" s="75"/>
      <c r="I156" s="71" t="str">
        <f>IF(J156="Summe",SUM($I$7:I155),IF(F156="PKW",IF(D156&gt;4,G156*E156,""),IF(F156="ÖPNV",IF(D156&lt;5,"",IF(E156&gt;19,H156,E156*G156)),IF(F156="Fahrrad",IF(D156&gt;4,G156*E156,""),IF(F156="Roller/Motorrad",IF(D156&gt;4,G156*E156,""),IF(F156="Mofa/Moped",IF(D156&gt;4,G156*E156,""),IF(F156="Fahrdienst/Taxi",H156,"")))))))</f>
        <v/>
      </c>
      <c r="J156" s="112" t="str">
        <f t="shared" si="11"/>
        <v/>
      </c>
    </row>
    <row r="157" spans="1:10" ht="16.5">
      <c r="A157" s="66" t="str">
        <f t="shared" si="8"/>
        <v/>
      </c>
      <c r="B157" s="73"/>
      <c r="C157" s="73"/>
      <c r="D157" s="74"/>
      <c r="E157" s="65">
        <f t="shared" si="9"/>
        <v>0</v>
      </c>
      <c r="F157" s="73"/>
      <c r="G157" s="69" t="str">
        <f t="shared" si="10"/>
        <v/>
      </c>
      <c r="H157" s="75"/>
      <c r="I157" s="71" t="str">
        <f>IF(J157="Summe",SUM($I$7:I156),IF(F157="PKW",IF(D157&gt;4,G157*E157,""),IF(F157="ÖPNV",IF(D157&lt;5,"",IF(E157&gt;19,H157,E157*G157)),IF(F157="Fahrrad",IF(D157&gt;4,G157*E157,""),IF(F157="Roller/Motorrad",IF(D157&gt;4,G157*E157,""),IF(F157="Mofa/Moped",IF(D157&gt;4,G157*E157,""),IF(F157="Fahrdienst/Taxi",H157,"")))))))</f>
        <v/>
      </c>
      <c r="J157" s="112" t="str">
        <f t="shared" si="11"/>
        <v/>
      </c>
    </row>
    <row r="158" spans="1:10" ht="16.5">
      <c r="A158" s="66" t="str">
        <f t="shared" si="8"/>
        <v/>
      </c>
      <c r="B158" s="73"/>
      <c r="C158" s="73"/>
      <c r="D158" s="74"/>
      <c r="E158" s="65">
        <f t="shared" si="9"/>
        <v>0</v>
      </c>
      <c r="F158" s="73"/>
      <c r="G158" s="69" t="str">
        <f t="shared" si="10"/>
        <v/>
      </c>
      <c r="H158" s="75"/>
      <c r="I158" s="71" t="str">
        <f>IF(J158="Summe",SUM($I$7:I157),IF(F158="PKW",IF(D158&gt;4,G158*E158,""),IF(F158="ÖPNV",IF(D158&lt;5,"",IF(E158&gt;19,H158,E158*G158)),IF(F158="Fahrrad",IF(D158&gt;4,G158*E158,""),IF(F158="Roller/Motorrad",IF(D158&gt;4,G158*E158,""),IF(F158="Mofa/Moped",IF(D158&gt;4,G158*E158,""),IF(F158="Fahrdienst/Taxi",H158,"")))))))</f>
        <v/>
      </c>
      <c r="J158" s="112" t="str">
        <f t="shared" si="11"/>
        <v/>
      </c>
    </row>
    <row r="159" spans="1:10" ht="16.5">
      <c r="A159" s="66" t="str">
        <f t="shared" si="8"/>
        <v/>
      </c>
      <c r="B159" s="73"/>
      <c r="C159" s="73"/>
      <c r="D159" s="74"/>
      <c r="E159" s="65">
        <f t="shared" si="9"/>
        <v>0</v>
      </c>
      <c r="F159" s="73"/>
      <c r="G159" s="69" t="str">
        <f t="shared" si="10"/>
        <v/>
      </c>
      <c r="H159" s="75"/>
      <c r="I159" s="71" t="str">
        <f>IF(J159="Summe",SUM($I$7:I158),IF(F159="PKW",IF(D159&gt;4,G159*E159,""),IF(F159="ÖPNV",IF(D159&lt;5,"",IF(E159&gt;19,H159,E159*G159)),IF(F159="Fahrrad",IF(D159&gt;4,G159*E159,""),IF(F159="Roller/Motorrad",IF(D159&gt;4,G159*E159,""),IF(F159="Mofa/Moped",IF(D159&gt;4,G159*E159,""),IF(F159="Fahrdienst/Taxi",H159,"")))))))</f>
        <v/>
      </c>
      <c r="J159" s="112" t="str">
        <f t="shared" si="11"/>
        <v/>
      </c>
    </row>
    <row r="160" spans="1:10" ht="16.5">
      <c r="A160" s="66" t="str">
        <f t="shared" si="8"/>
        <v/>
      </c>
      <c r="B160" s="73"/>
      <c r="C160" s="73"/>
      <c r="D160" s="74"/>
      <c r="E160" s="65">
        <f t="shared" si="9"/>
        <v>0</v>
      </c>
      <c r="F160" s="73"/>
      <c r="G160" s="69" t="str">
        <f t="shared" si="10"/>
        <v/>
      </c>
      <c r="H160" s="75"/>
      <c r="I160" s="71" t="str">
        <f>IF(J160="Summe",SUM($I$7:I159),IF(F160="PKW",IF(D160&gt;4,G160*E160,""),IF(F160="ÖPNV",IF(D160&lt;5,"",IF(E160&gt;19,H160,E160*G160)),IF(F160="Fahrrad",IF(D160&gt;4,G160*E160,""),IF(F160="Roller/Motorrad",IF(D160&gt;4,G160*E160,""),IF(F160="Mofa/Moped",IF(D160&gt;4,G160*E160,""),IF(F160="Fahrdienst/Taxi",H160,"")))))))</f>
        <v/>
      </c>
      <c r="J160" s="112" t="str">
        <f t="shared" si="11"/>
        <v/>
      </c>
    </row>
    <row r="161" spans="1:10" ht="16.5">
      <c r="A161" s="66" t="str">
        <f t="shared" si="8"/>
        <v/>
      </c>
      <c r="B161" s="73"/>
      <c r="C161" s="73"/>
      <c r="D161" s="74"/>
      <c r="E161" s="65">
        <f t="shared" si="9"/>
        <v>0</v>
      </c>
      <c r="F161" s="73"/>
      <c r="G161" s="69" t="str">
        <f t="shared" si="10"/>
        <v/>
      </c>
      <c r="H161" s="75"/>
      <c r="I161" s="71" t="str">
        <f>IF(J161="Summe",SUM($I$7:I160),IF(F161="PKW",IF(D161&gt;4,G161*E161,""),IF(F161="ÖPNV",IF(D161&lt;5,"",IF(E161&gt;19,H161,E161*G161)),IF(F161="Fahrrad",IF(D161&gt;4,G161*E161,""),IF(F161="Roller/Motorrad",IF(D161&gt;4,G161*E161,""),IF(F161="Mofa/Moped",IF(D161&gt;4,G161*E161,""),IF(F161="Fahrdienst/Taxi",H161,"")))))))</f>
        <v/>
      </c>
      <c r="J161" s="112" t="str">
        <f t="shared" si="11"/>
        <v/>
      </c>
    </row>
    <row r="162" spans="1:10" ht="16.5">
      <c r="A162" s="66" t="str">
        <f t="shared" si="8"/>
        <v/>
      </c>
      <c r="B162" s="73"/>
      <c r="C162" s="73"/>
      <c r="D162" s="74"/>
      <c r="E162" s="65">
        <f t="shared" si="9"/>
        <v>0</v>
      </c>
      <c r="F162" s="73"/>
      <c r="G162" s="69" t="str">
        <f t="shared" si="10"/>
        <v/>
      </c>
      <c r="H162" s="75"/>
      <c r="I162" s="71" t="str">
        <f>IF(J162="Summe",SUM($I$7:I161),IF(F162="PKW",IF(D162&gt;4,G162*E162,""),IF(F162="ÖPNV",IF(D162&lt;5,"",IF(E162&gt;19,H162,E162*G162)),IF(F162="Fahrrad",IF(D162&gt;4,G162*E162,""),IF(F162="Roller/Motorrad",IF(D162&gt;4,G162*E162,""),IF(F162="Mofa/Moped",IF(D162&gt;4,G162*E162,""),IF(F162="Fahrdienst/Taxi",H162,"")))))))</f>
        <v/>
      </c>
      <c r="J162" s="112" t="str">
        <f t="shared" si="11"/>
        <v/>
      </c>
    </row>
    <row r="163" spans="1:10" ht="16.5">
      <c r="A163" s="66" t="str">
        <f t="shared" si="8"/>
        <v/>
      </c>
      <c r="B163" s="73"/>
      <c r="C163" s="73"/>
      <c r="D163" s="74"/>
      <c r="E163" s="65">
        <f t="shared" si="9"/>
        <v>0</v>
      </c>
      <c r="F163" s="73"/>
      <c r="G163" s="69" t="str">
        <f t="shared" si="10"/>
        <v/>
      </c>
      <c r="H163" s="75"/>
      <c r="I163" s="71" t="str">
        <f>IF(J163="Summe",SUM($I$7:I162),IF(F163="PKW",IF(D163&gt;4,G163*E163,""),IF(F163="ÖPNV",IF(D163&lt;5,"",IF(E163&gt;19,H163,E163*G163)),IF(F163="Fahrrad",IF(D163&gt;4,G163*E163,""),IF(F163="Roller/Motorrad",IF(D163&gt;4,G163*E163,""),IF(F163="Mofa/Moped",IF(D163&gt;4,G163*E163,""),IF(F163="Fahrdienst/Taxi",H163,"")))))))</f>
        <v/>
      </c>
      <c r="J163" s="112" t="str">
        <f t="shared" si="11"/>
        <v/>
      </c>
    </row>
    <row r="164" spans="1:10" ht="16.5">
      <c r="A164" s="66" t="str">
        <f t="shared" si="8"/>
        <v/>
      </c>
      <c r="B164" s="73"/>
      <c r="C164" s="73"/>
      <c r="D164" s="74"/>
      <c r="E164" s="65">
        <f t="shared" si="9"/>
        <v>0</v>
      </c>
      <c r="F164" s="73"/>
      <c r="G164" s="69" t="str">
        <f t="shared" si="10"/>
        <v/>
      </c>
      <c r="H164" s="75"/>
      <c r="I164" s="71" t="str">
        <f>IF(J164="Summe",SUM($I$7:I163),IF(F164="PKW",IF(D164&gt;4,G164*E164,""),IF(F164="ÖPNV",IF(D164&lt;5,"",IF(E164&gt;19,H164,E164*G164)),IF(F164="Fahrrad",IF(D164&gt;4,G164*E164,""),IF(F164="Roller/Motorrad",IF(D164&gt;4,G164*E164,""),IF(F164="Mofa/Moped",IF(D164&gt;4,G164*E164,""),IF(F164="Fahrdienst/Taxi",H164,"")))))))</f>
        <v/>
      </c>
      <c r="J164" s="112" t="str">
        <f t="shared" si="11"/>
        <v/>
      </c>
    </row>
    <row r="165" spans="1:10" ht="16.5">
      <c r="A165" s="66" t="str">
        <f t="shared" si="8"/>
        <v/>
      </c>
      <c r="B165" s="73"/>
      <c r="C165" s="73"/>
      <c r="D165" s="74"/>
      <c r="E165" s="65">
        <f t="shared" si="9"/>
        <v>0</v>
      </c>
      <c r="F165" s="73"/>
      <c r="G165" s="69" t="str">
        <f t="shared" si="10"/>
        <v/>
      </c>
      <c r="H165" s="75"/>
      <c r="I165" s="71" t="str">
        <f>IF(J165="Summe",SUM($I$7:I164),IF(F165="PKW",IF(D165&gt;4,G165*E165,""),IF(F165="ÖPNV",IF(D165&lt;5,"",IF(E165&gt;19,H165,E165*G165)),IF(F165="Fahrrad",IF(D165&gt;4,G165*E165,""),IF(F165="Roller/Motorrad",IF(D165&gt;4,G165*E165,""),IF(F165="Mofa/Moped",IF(D165&gt;4,G165*E165,""),IF(F165="Fahrdienst/Taxi",H165,"")))))))</f>
        <v/>
      </c>
      <c r="J165" s="112" t="str">
        <f t="shared" si="11"/>
        <v/>
      </c>
    </row>
    <row r="166" spans="1:10" ht="16.5">
      <c r="A166" s="66" t="str">
        <f t="shared" si="8"/>
        <v/>
      </c>
      <c r="B166" s="73"/>
      <c r="C166" s="73"/>
      <c r="D166" s="74"/>
      <c r="E166" s="65">
        <f t="shared" si="9"/>
        <v>0</v>
      </c>
      <c r="F166" s="73"/>
      <c r="G166" s="69" t="str">
        <f t="shared" si="10"/>
        <v/>
      </c>
      <c r="H166" s="75"/>
      <c r="I166" s="71" t="str">
        <f>IF(J166="Summe",SUM($I$7:I165),IF(F166="PKW",IF(D166&gt;4,G166*E166,""),IF(F166="ÖPNV",IF(D166&lt;5,"",IF(E166&gt;19,H166,E166*G166)),IF(F166="Fahrrad",IF(D166&gt;4,G166*E166,""),IF(F166="Roller/Motorrad",IF(D166&gt;4,G166*E166,""),IF(F166="Mofa/Moped",IF(D166&gt;4,G166*E166,""),IF(F166="Fahrdienst/Taxi",H166,"")))))))</f>
        <v/>
      </c>
      <c r="J166" s="112" t="str">
        <f t="shared" si="11"/>
        <v/>
      </c>
    </row>
    <row r="167" spans="1:10" ht="16.5">
      <c r="A167" s="66" t="str">
        <f t="shared" si="8"/>
        <v/>
      </c>
      <c r="B167" s="73"/>
      <c r="C167" s="73"/>
      <c r="D167" s="74"/>
      <c r="E167" s="65">
        <f t="shared" si="9"/>
        <v>0</v>
      </c>
      <c r="F167" s="73"/>
      <c r="G167" s="69" t="str">
        <f t="shared" si="10"/>
        <v/>
      </c>
      <c r="H167" s="75"/>
      <c r="I167" s="71" t="str">
        <f>IF(J167="Summe",SUM($I$7:I166),IF(F167="PKW",IF(D167&gt;4,G167*E167,""),IF(F167="ÖPNV",IF(D167&lt;5,"",IF(E167&gt;19,H167,E167*G167)),IF(F167="Fahrrad",IF(D167&gt;4,G167*E167,""),IF(F167="Roller/Motorrad",IF(D167&gt;4,G167*E167,""),IF(F167="Mofa/Moped",IF(D167&gt;4,G167*E167,""),IF(F167="Fahrdienst/Taxi",H167,"")))))))</f>
        <v/>
      </c>
      <c r="J167" s="112" t="str">
        <f t="shared" si="11"/>
        <v/>
      </c>
    </row>
    <row r="168" spans="1:10" ht="16.5">
      <c r="A168" s="66" t="str">
        <f t="shared" si="8"/>
        <v/>
      </c>
      <c r="B168" s="73"/>
      <c r="C168" s="73"/>
      <c r="D168" s="74"/>
      <c r="E168" s="65">
        <f t="shared" si="9"/>
        <v>0</v>
      </c>
      <c r="F168" s="73"/>
      <c r="G168" s="69" t="str">
        <f t="shared" si="10"/>
        <v/>
      </c>
      <c r="H168" s="75"/>
      <c r="I168" s="71" t="str">
        <f>IF(J168="Summe",SUM($I$7:I167),IF(F168="PKW",IF(D168&gt;4,G168*E168,""),IF(F168="ÖPNV",IF(D168&lt;5,"",IF(E168&gt;19,H168,E168*G168)),IF(F168="Fahrrad",IF(D168&gt;4,G168*E168,""),IF(F168="Roller/Motorrad",IF(D168&gt;4,G168*E168,""),IF(F168="Mofa/Moped",IF(D168&gt;4,G168*E168,""),IF(F168="Fahrdienst/Taxi",H168,"")))))))</f>
        <v/>
      </c>
      <c r="J168" s="112" t="str">
        <f t="shared" si="11"/>
        <v/>
      </c>
    </row>
    <row r="169" spans="1:10" ht="16.5">
      <c r="A169" s="66" t="str">
        <f t="shared" si="8"/>
        <v/>
      </c>
      <c r="B169" s="73"/>
      <c r="C169" s="73"/>
      <c r="D169" s="74"/>
      <c r="E169" s="65">
        <f t="shared" si="9"/>
        <v>0</v>
      </c>
      <c r="F169" s="73"/>
      <c r="G169" s="69" t="str">
        <f t="shared" si="10"/>
        <v/>
      </c>
      <c r="H169" s="75"/>
      <c r="I169" s="71" t="str">
        <f>IF(J169="Summe",SUM($I$7:I168),IF(F169="PKW",IF(D169&gt;4,G169*E169,""),IF(F169="ÖPNV",IF(D169&lt;5,"",IF(E169&gt;19,H169,E169*G169)),IF(F169="Fahrrad",IF(D169&gt;4,G169*E169,""),IF(F169="Roller/Motorrad",IF(D169&gt;4,G169*E169,""),IF(F169="Mofa/Moped",IF(D169&gt;4,G169*E169,""),IF(F169="Fahrdienst/Taxi",H169,"")))))))</f>
        <v/>
      </c>
      <c r="J169" s="112" t="str">
        <f t="shared" si="11"/>
        <v/>
      </c>
    </row>
    <row r="170" spans="1:10" ht="16.5">
      <c r="A170" s="66" t="str">
        <f t="shared" si="8"/>
        <v/>
      </c>
      <c r="B170" s="73"/>
      <c r="C170" s="73"/>
      <c r="D170" s="74"/>
      <c r="E170" s="65">
        <f t="shared" si="9"/>
        <v>0</v>
      </c>
      <c r="F170" s="73"/>
      <c r="G170" s="69" t="str">
        <f t="shared" si="10"/>
        <v/>
      </c>
      <c r="H170" s="75"/>
      <c r="I170" s="71" t="str">
        <f>IF(J170="Summe",SUM($I$7:I169),IF(F170="PKW",IF(D170&gt;4,G170*E170,""),IF(F170="ÖPNV",IF(D170&lt;5,"",IF(E170&gt;19,H170,E170*G170)),IF(F170="Fahrrad",IF(D170&gt;4,G170*E170,""),IF(F170="Roller/Motorrad",IF(D170&gt;4,G170*E170,""),IF(F170="Mofa/Moped",IF(D170&gt;4,G170*E170,""),IF(F170="Fahrdienst/Taxi",H170,"")))))))</f>
        <v/>
      </c>
      <c r="J170" s="112" t="str">
        <f t="shared" si="11"/>
        <v/>
      </c>
    </row>
    <row r="171" spans="1:10" ht="16.5">
      <c r="A171" s="66" t="str">
        <f t="shared" si="8"/>
        <v/>
      </c>
      <c r="B171" s="73"/>
      <c r="C171" s="73"/>
      <c r="D171" s="74"/>
      <c r="E171" s="65">
        <f t="shared" si="9"/>
        <v>0</v>
      </c>
      <c r="F171" s="73"/>
      <c r="G171" s="69" t="str">
        <f t="shared" si="10"/>
        <v/>
      </c>
      <c r="H171" s="75"/>
      <c r="I171" s="71" t="str">
        <f>IF(J171="Summe",SUM($I$7:I170),IF(F171="PKW",IF(D171&gt;4,G171*E171,""),IF(F171="ÖPNV",IF(D171&lt;5,"",IF(E171&gt;19,H171,E171*G171)),IF(F171="Fahrrad",IF(D171&gt;4,G171*E171,""),IF(F171="Roller/Motorrad",IF(D171&gt;4,G171*E171,""),IF(F171="Mofa/Moped",IF(D171&gt;4,G171*E171,""),IF(F171="Fahrdienst/Taxi",H171,"")))))))</f>
        <v/>
      </c>
      <c r="J171" s="112" t="str">
        <f t="shared" si="11"/>
        <v/>
      </c>
    </row>
    <row r="172" spans="1:10" ht="16.5">
      <c r="A172" s="66" t="str">
        <f t="shared" si="8"/>
        <v/>
      </c>
      <c r="B172" s="73"/>
      <c r="C172" s="73"/>
      <c r="D172" s="74"/>
      <c r="E172" s="65">
        <f t="shared" si="9"/>
        <v>0</v>
      </c>
      <c r="F172" s="73"/>
      <c r="G172" s="69" t="str">
        <f t="shared" si="10"/>
        <v/>
      </c>
      <c r="H172" s="75"/>
      <c r="I172" s="71" t="str">
        <f>IF(J172="Summe",SUM($I$7:I171),IF(F172="PKW",IF(D172&gt;4,G172*E172,""),IF(F172="ÖPNV",IF(D172&lt;5,"",IF(E172&gt;19,H172,E172*G172)),IF(F172="Fahrrad",IF(D172&gt;4,G172*E172,""),IF(F172="Roller/Motorrad",IF(D172&gt;4,G172*E172,""),IF(F172="Mofa/Moped",IF(D172&gt;4,G172*E172,""),IF(F172="Fahrdienst/Taxi",H172,"")))))))</f>
        <v/>
      </c>
      <c r="J172" s="112" t="str">
        <f t="shared" si="11"/>
        <v/>
      </c>
    </row>
    <row r="173" spans="1:10" ht="16.5">
      <c r="A173" s="66" t="str">
        <f t="shared" si="8"/>
        <v/>
      </c>
      <c r="B173" s="73"/>
      <c r="C173" s="73"/>
      <c r="D173" s="74"/>
      <c r="E173" s="65">
        <f t="shared" si="9"/>
        <v>0</v>
      </c>
      <c r="F173" s="73"/>
      <c r="G173" s="69" t="str">
        <f t="shared" si="10"/>
        <v/>
      </c>
      <c r="H173" s="75"/>
      <c r="I173" s="71" t="str">
        <f>IF(J173="Summe",SUM($I$7:I172),IF(F173="PKW",IF(D173&gt;4,G173*E173,""),IF(F173="ÖPNV",IF(D173&lt;5,"",IF(E173&gt;19,H173,E173*G173)),IF(F173="Fahrrad",IF(D173&gt;4,G173*E173,""),IF(F173="Roller/Motorrad",IF(D173&gt;4,G173*E173,""),IF(F173="Mofa/Moped",IF(D173&gt;4,G173*E173,""),IF(F173="Fahrdienst/Taxi",H173,"")))))))</f>
        <v/>
      </c>
      <c r="J173" s="112" t="str">
        <f t="shared" si="11"/>
        <v/>
      </c>
    </row>
    <row r="174" spans="1:10" ht="16.5">
      <c r="A174" s="66" t="str">
        <f t="shared" si="8"/>
        <v/>
      </c>
      <c r="B174" s="73"/>
      <c r="C174" s="73"/>
      <c r="D174" s="74"/>
      <c r="E174" s="65">
        <f t="shared" si="9"/>
        <v>0</v>
      </c>
      <c r="F174" s="73"/>
      <c r="G174" s="69" t="str">
        <f t="shared" si="10"/>
        <v/>
      </c>
      <c r="H174" s="75"/>
      <c r="I174" s="71" t="str">
        <f>IF(J174="Summe",SUM($I$7:I173),IF(F174="PKW",IF(D174&gt;4,G174*E174,""),IF(F174="ÖPNV",IF(D174&lt;5,"",IF(E174&gt;19,H174,E174*G174)),IF(F174="Fahrrad",IF(D174&gt;4,G174*E174,""),IF(F174="Roller/Motorrad",IF(D174&gt;4,G174*E174,""),IF(F174="Mofa/Moped",IF(D174&gt;4,G174*E174,""),IF(F174="Fahrdienst/Taxi",H174,"")))))))</f>
        <v/>
      </c>
      <c r="J174" s="112" t="str">
        <f t="shared" si="11"/>
        <v/>
      </c>
    </row>
    <row r="175" spans="1:10" ht="16.5">
      <c r="A175" s="66" t="str">
        <f t="shared" si="8"/>
        <v/>
      </c>
      <c r="B175" s="73"/>
      <c r="C175" s="73"/>
      <c r="D175" s="74"/>
      <c r="E175" s="65">
        <f t="shared" si="9"/>
        <v>0</v>
      </c>
      <c r="F175" s="73"/>
      <c r="G175" s="69" t="str">
        <f t="shared" si="10"/>
        <v/>
      </c>
      <c r="H175" s="75"/>
      <c r="I175" s="71" t="str">
        <f>IF(J175="Summe",SUM($I$7:I174),IF(F175="PKW",IF(D175&gt;4,G175*E175,""),IF(F175="ÖPNV",IF(D175&lt;5,"",IF(E175&gt;19,H175,E175*G175)),IF(F175="Fahrrad",IF(D175&gt;4,G175*E175,""),IF(F175="Roller/Motorrad",IF(D175&gt;4,G175*E175,""),IF(F175="Mofa/Moped",IF(D175&gt;4,G175*E175,""),IF(F175="Fahrdienst/Taxi",H175,"")))))))</f>
        <v/>
      </c>
      <c r="J175" s="112" t="str">
        <f t="shared" si="11"/>
        <v/>
      </c>
    </row>
    <row r="176" spans="1:10" ht="16.5">
      <c r="A176" s="66" t="str">
        <f t="shared" si="8"/>
        <v/>
      </c>
      <c r="B176" s="73"/>
      <c r="C176" s="73"/>
      <c r="D176" s="74"/>
      <c r="E176" s="65">
        <f t="shared" si="9"/>
        <v>0</v>
      </c>
      <c r="F176" s="73"/>
      <c r="G176" s="69" t="str">
        <f t="shared" si="10"/>
        <v/>
      </c>
      <c r="H176" s="75"/>
      <c r="I176" s="71" t="str">
        <f>IF(J176="Summe",SUM($I$7:I175),IF(F176="PKW",IF(D176&gt;4,G176*E176,""),IF(F176="ÖPNV",IF(D176&lt;5,"",IF(E176&gt;19,H176,E176*G176)),IF(F176="Fahrrad",IF(D176&gt;4,G176*E176,""),IF(F176="Roller/Motorrad",IF(D176&gt;4,G176*E176,""),IF(F176="Mofa/Moped",IF(D176&gt;4,G176*E176,""),IF(F176="Fahrdienst/Taxi",H176,"")))))))</f>
        <v/>
      </c>
      <c r="J176" s="112" t="str">
        <f t="shared" si="11"/>
        <v/>
      </c>
    </row>
    <row r="177" spans="1:10" ht="16.5">
      <c r="A177" s="66" t="str">
        <f t="shared" si="8"/>
        <v/>
      </c>
      <c r="B177" s="73"/>
      <c r="C177" s="73"/>
      <c r="D177" s="74"/>
      <c r="E177" s="65">
        <f t="shared" si="9"/>
        <v>0</v>
      </c>
      <c r="F177" s="73"/>
      <c r="G177" s="69" t="str">
        <f t="shared" si="10"/>
        <v/>
      </c>
      <c r="H177" s="75"/>
      <c r="I177" s="71" t="str">
        <f>IF(J177="Summe",SUM($I$7:I176),IF(F177="PKW",IF(D177&gt;4,G177*E177,""),IF(F177="ÖPNV",IF(D177&lt;5,"",IF(E177&gt;19,H177,E177*G177)),IF(F177="Fahrrad",IF(D177&gt;4,G177*E177,""),IF(F177="Roller/Motorrad",IF(D177&gt;4,G177*E177,""),IF(F177="Mofa/Moped",IF(D177&gt;4,G177*E177,""),IF(F177="Fahrdienst/Taxi",H177,"")))))))</f>
        <v/>
      </c>
      <c r="J177" s="112" t="str">
        <f t="shared" si="11"/>
        <v/>
      </c>
    </row>
    <row r="178" spans="1:10" ht="16.5">
      <c r="A178" s="66" t="str">
        <f t="shared" si="8"/>
        <v/>
      </c>
      <c r="B178" s="73"/>
      <c r="C178" s="73"/>
      <c r="D178" s="74"/>
      <c r="E178" s="65">
        <f t="shared" si="9"/>
        <v>0</v>
      </c>
      <c r="F178" s="73"/>
      <c r="G178" s="69" t="str">
        <f t="shared" si="10"/>
        <v/>
      </c>
      <c r="H178" s="75"/>
      <c r="I178" s="71" t="str">
        <f>IF(J178="Summe",SUM($I$7:I177),IF(F178="PKW",IF(D178&gt;4,G178*E178,""),IF(F178="ÖPNV",IF(D178&lt;5,"",IF(E178&gt;19,H178,E178*G178)),IF(F178="Fahrrad",IF(D178&gt;4,G178*E178,""),IF(F178="Roller/Motorrad",IF(D178&gt;4,G178*E178,""),IF(F178="Mofa/Moped",IF(D178&gt;4,G178*E178,""),IF(F178="Fahrdienst/Taxi",H178,"")))))))</f>
        <v/>
      </c>
      <c r="J178" s="112" t="str">
        <f t="shared" si="11"/>
        <v/>
      </c>
    </row>
    <row r="179" spans="1:10" ht="16.5">
      <c r="A179" s="66" t="str">
        <f t="shared" si="8"/>
        <v/>
      </c>
      <c r="B179" s="73"/>
      <c r="C179" s="73"/>
      <c r="D179" s="74"/>
      <c r="E179" s="65">
        <f t="shared" si="9"/>
        <v>0</v>
      </c>
      <c r="F179" s="73"/>
      <c r="G179" s="69" t="str">
        <f t="shared" si="10"/>
        <v/>
      </c>
      <c r="H179" s="75"/>
      <c r="I179" s="71" t="str">
        <f>IF(J179="Summe",SUM($I$7:I178),IF(F179="PKW",IF(D179&gt;4,G179*E179,""),IF(F179="ÖPNV",IF(D179&lt;5,"",IF(E179&gt;19,H179,E179*G179)),IF(F179="Fahrrad",IF(D179&gt;4,G179*E179,""),IF(F179="Roller/Motorrad",IF(D179&gt;4,G179*E179,""),IF(F179="Mofa/Moped",IF(D179&gt;4,G179*E179,""),IF(F179="Fahrdienst/Taxi",H179,"")))))))</f>
        <v/>
      </c>
      <c r="J179" s="112" t="str">
        <f t="shared" si="11"/>
        <v/>
      </c>
    </row>
    <row r="180" spans="1:10" ht="16.5">
      <c r="A180" s="66" t="str">
        <f t="shared" si="8"/>
        <v/>
      </c>
      <c r="B180" s="73"/>
      <c r="C180" s="73"/>
      <c r="D180" s="74"/>
      <c r="E180" s="65">
        <f t="shared" si="9"/>
        <v>0</v>
      </c>
      <c r="F180" s="73"/>
      <c r="G180" s="69" t="str">
        <f t="shared" si="10"/>
        <v/>
      </c>
      <c r="H180" s="75"/>
      <c r="I180" s="71" t="str">
        <f>IF(J180="Summe",SUM($I$7:I179),IF(F180="PKW",IF(D180&gt;4,G180*E180,""),IF(F180="ÖPNV",IF(D180&lt;5,"",IF(E180&gt;19,H180,E180*G180)),IF(F180="Fahrrad",IF(D180&gt;4,G180*E180,""),IF(F180="Roller/Motorrad",IF(D180&gt;4,G180*E180,""),IF(F180="Mofa/Moped",IF(D180&gt;4,G180*E180,""),IF(F180="Fahrdienst/Taxi",H180,"")))))))</f>
        <v/>
      </c>
      <c r="J180" s="112" t="str">
        <f t="shared" si="11"/>
        <v/>
      </c>
    </row>
    <row r="181" spans="1:10" ht="16.5">
      <c r="A181" s="66" t="str">
        <f t="shared" si="8"/>
        <v/>
      </c>
      <c r="B181" s="73"/>
      <c r="C181" s="73"/>
      <c r="D181" s="74"/>
      <c r="E181" s="65">
        <f t="shared" si="9"/>
        <v>0</v>
      </c>
      <c r="F181" s="73"/>
      <c r="G181" s="69" t="str">
        <f t="shared" si="10"/>
        <v/>
      </c>
      <c r="H181" s="75"/>
      <c r="I181" s="71" t="str">
        <f>IF(J181="Summe",SUM($I$7:I180),IF(F181="PKW",IF(D181&gt;4,G181*E181,""),IF(F181="ÖPNV",IF(D181&lt;5,"",IF(E181&gt;19,H181,E181*G181)),IF(F181="Fahrrad",IF(D181&gt;4,G181*E181,""),IF(F181="Roller/Motorrad",IF(D181&gt;4,G181*E181,""),IF(F181="Mofa/Moped",IF(D181&gt;4,G181*E181,""),IF(F181="Fahrdienst/Taxi",H181,"")))))))</f>
        <v/>
      </c>
      <c r="J181" s="112" t="str">
        <f t="shared" si="11"/>
        <v/>
      </c>
    </row>
    <row r="182" spans="1:10" ht="16.5">
      <c r="A182" s="66" t="str">
        <f t="shared" si="8"/>
        <v/>
      </c>
      <c r="B182" s="73"/>
      <c r="C182" s="73"/>
      <c r="D182" s="74"/>
      <c r="E182" s="65">
        <f t="shared" si="9"/>
        <v>0</v>
      </c>
      <c r="F182" s="73"/>
      <c r="G182" s="69" t="str">
        <f t="shared" si="10"/>
        <v/>
      </c>
      <c r="H182" s="75"/>
      <c r="I182" s="71" t="str">
        <f>IF(J182="Summe",SUM($I$7:I181),IF(F182="PKW",IF(D182&gt;4,G182*E182,""),IF(F182="ÖPNV",IF(D182&lt;5,"",IF(E182&gt;19,H182,E182*G182)),IF(F182="Fahrrad",IF(D182&gt;4,G182*E182,""),IF(F182="Roller/Motorrad",IF(D182&gt;4,G182*E182,""),IF(F182="Mofa/Moped",IF(D182&gt;4,G182*E182,""),IF(F182="Fahrdienst/Taxi",H182,"")))))))</f>
        <v/>
      </c>
      <c r="J182" s="112" t="str">
        <f t="shared" si="11"/>
        <v/>
      </c>
    </row>
    <row r="183" spans="1:10" ht="16.5">
      <c r="A183" s="66" t="str">
        <f t="shared" si="8"/>
        <v/>
      </c>
      <c r="B183" s="73"/>
      <c r="C183" s="73"/>
      <c r="D183" s="74"/>
      <c r="E183" s="65">
        <f t="shared" si="9"/>
        <v>0</v>
      </c>
      <c r="F183" s="73"/>
      <c r="G183" s="69" t="str">
        <f t="shared" si="10"/>
        <v/>
      </c>
      <c r="H183" s="75"/>
      <c r="I183" s="71" t="str">
        <f>IF(J183="Summe",SUM($I$7:I182),IF(F183="PKW",IF(D183&gt;4,G183*E183,""),IF(F183="ÖPNV",IF(D183&lt;5,"",IF(E183&gt;19,H183,E183*G183)),IF(F183="Fahrrad",IF(D183&gt;4,G183*E183,""),IF(F183="Roller/Motorrad",IF(D183&gt;4,G183*E183,""),IF(F183="Mofa/Moped",IF(D183&gt;4,G183*E183,""),IF(F183="Fahrdienst/Taxi",H183,"")))))))</f>
        <v/>
      </c>
      <c r="J183" s="112" t="str">
        <f t="shared" si="11"/>
        <v/>
      </c>
    </row>
    <row r="184" spans="1:10" ht="16.5">
      <c r="A184" s="66" t="str">
        <f t="shared" si="8"/>
        <v/>
      </c>
      <c r="B184" s="73"/>
      <c r="C184" s="73"/>
      <c r="D184" s="74"/>
      <c r="E184" s="65">
        <f t="shared" si="9"/>
        <v>0</v>
      </c>
      <c r="F184" s="73"/>
      <c r="G184" s="69" t="str">
        <f t="shared" si="10"/>
        <v/>
      </c>
      <c r="H184" s="75"/>
      <c r="I184" s="71" t="str">
        <f>IF(J184="Summe",SUM($I$7:I183),IF(F184="PKW",IF(D184&gt;4,G184*E184,""),IF(F184="ÖPNV",IF(D184&lt;5,"",IF(E184&gt;19,H184,E184*G184)),IF(F184="Fahrrad",IF(D184&gt;4,G184*E184,""),IF(F184="Roller/Motorrad",IF(D184&gt;4,G184*E184,""),IF(F184="Mofa/Moped",IF(D184&gt;4,G184*E184,""),IF(F184="Fahrdienst/Taxi",H184,"")))))))</f>
        <v/>
      </c>
      <c r="J184" s="112" t="str">
        <f t="shared" si="11"/>
        <v/>
      </c>
    </row>
    <row r="185" spans="1:10" ht="16.5">
      <c r="A185" s="66" t="str">
        <f t="shared" si="8"/>
        <v/>
      </c>
      <c r="B185" s="73"/>
      <c r="C185" s="73"/>
      <c r="D185" s="74"/>
      <c r="E185" s="65">
        <f t="shared" si="9"/>
        <v>0</v>
      </c>
      <c r="F185" s="73"/>
      <c r="G185" s="69" t="str">
        <f t="shared" si="10"/>
        <v/>
      </c>
      <c r="H185" s="75"/>
      <c r="I185" s="71" t="str">
        <f>IF(J185="Summe",SUM($I$7:I184),IF(F185="PKW",IF(D185&gt;4,G185*E185,""),IF(F185="ÖPNV",IF(D185&lt;5,"",IF(E185&gt;19,H185,E185*G185)),IF(F185="Fahrrad",IF(D185&gt;4,G185*E185,""),IF(F185="Roller/Motorrad",IF(D185&gt;4,G185*E185,""),IF(F185="Mofa/Moped",IF(D185&gt;4,G185*E185,""),IF(F185="Fahrdienst/Taxi",H185,"")))))))</f>
        <v/>
      </c>
      <c r="J185" s="112" t="str">
        <f t="shared" si="11"/>
        <v/>
      </c>
    </row>
    <row r="186" spans="1:10" ht="16.5">
      <c r="A186" s="66" t="str">
        <f t="shared" si="8"/>
        <v/>
      </c>
      <c r="B186" s="73"/>
      <c r="C186" s="73"/>
      <c r="D186" s="74"/>
      <c r="E186" s="65">
        <f t="shared" si="9"/>
        <v>0</v>
      </c>
      <c r="F186" s="73"/>
      <c r="G186" s="69" t="str">
        <f t="shared" si="10"/>
        <v/>
      </c>
      <c r="H186" s="75"/>
      <c r="I186" s="71" t="str">
        <f>IF(J186="Summe",SUM($I$7:I185),IF(F186="PKW",IF(D186&gt;4,G186*E186,""),IF(F186="ÖPNV",IF(D186&lt;5,"",IF(E186&gt;19,H186,E186*G186)),IF(F186="Fahrrad",IF(D186&gt;4,G186*E186,""),IF(F186="Roller/Motorrad",IF(D186&gt;4,G186*E186,""),IF(F186="Mofa/Moped",IF(D186&gt;4,G186*E186,""),IF(F186="Fahrdienst/Taxi",H186,"")))))))</f>
        <v/>
      </c>
      <c r="J186" s="112" t="str">
        <f t="shared" si="11"/>
        <v/>
      </c>
    </row>
    <row r="187" spans="1:10" ht="16.5">
      <c r="A187" s="66" t="str">
        <f t="shared" si="8"/>
        <v/>
      </c>
      <c r="B187" s="73"/>
      <c r="C187" s="73"/>
      <c r="D187" s="74"/>
      <c r="E187" s="65">
        <f t="shared" si="9"/>
        <v>0</v>
      </c>
      <c r="F187" s="73"/>
      <c r="G187" s="69" t="str">
        <f t="shared" si="10"/>
        <v/>
      </c>
      <c r="H187" s="75"/>
      <c r="I187" s="71" t="str">
        <f>IF(J187="Summe",SUM($I$7:I186),IF(F187="PKW",IF(D187&gt;4,G187*E187,""),IF(F187="ÖPNV",IF(D187&lt;5,"",IF(E187&gt;19,H187,E187*G187)),IF(F187="Fahrrad",IF(D187&gt;4,G187*E187,""),IF(F187="Roller/Motorrad",IF(D187&gt;4,G187*E187,""),IF(F187="Mofa/Moped",IF(D187&gt;4,G187*E187,""),IF(F187="Fahrdienst/Taxi",H187,"")))))))</f>
        <v/>
      </c>
      <c r="J187" s="112" t="str">
        <f t="shared" si="11"/>
        <v/>
      </c>
    </row>
    <row r="188" spans="1:10" ht="16.5">
      <c r="A188" s="66" t="str">
        <f t="shared" si="8"/>
        <v/>
      </c>
      <c r="B188" s="73"/>
      <c r="C188" s="73"/>
      <c r="D188" s="74"/>
      <c r="E188" s="65">
        <f t="shared" si="9"/>
        <v>0</v>
      </c>
      <c r="F188" s="73"/>
      <c r="G188" s="69" t="str">
        <f t="shared" si="10"/>
        <v/>
      </c>
      <c r="H188" s="75"/>
      <c r="I188" s="71" t="str">
        <f>IF(J188="Summe",SUM($I$7:I187),IF(F188="PKW",IF(D188&gt;4,G188*E188,""),IF(F188="ÖPNV",IF(D188&lt;5,"",IF(E188&gt;19,H188,E188*G188)),IF(F188="Fahrrad",IF(D188&gt;4,G188*E188,""),IF(F188="Roller/Motorrad",IF(D188&gt;4,G188*E188,""),IF(F188="Mofa/Moped",IF(D188&gt;4,G188*E188,""),IF(F188="Fahrdienst/Taxi",H188,"")))))))</f>
        <v/>
      </c>
      <c r="J188" s="112" t="str">
        <f t="shared" si="11"/>
        <v/>
      </c>
    </row>
    <row r="189" spans="1:10" ht="16.5">
      <c r="A189" s="66" t="str">
        <f t="shared" si="8"/>
        <v/>
      </c>
      <c r="B189" s="73"/>
      <c r="C189" s="73"/>
      <c r="D189" s="74"/>
      <c r="E189" s="65">
        <f t="shared" si="9"/>
        <v>0</v>
      </c>
      <c r="F189" s="73"/>
      <c r="G189" s="69" t="str">
        <f t="shared" si="10"/>
        <v/>
      </c>
      <c r="H189" s="75"/>
      <c r="I189" s="71" t="str">
        <f>IF(J189="Summe",SUM($I$7:I188),IF(F189="PKW",IF(D189&gt;4,G189*E189,""),IF(F189="ÖPNV",IF(D189&lt;5,"",IF(E189&gt;19,H189,E189*G189)),IF(F189="Fahrrad",IF(D189&gt;4,G189*E189,""),IF(F189="Roller/Motorrad",IF(D189&gt;4,G189*E189,""),IF(F189="Mofa/Moped",IF(D189&gt;4,G189*E189,""),IF(F189="Fahrdienst/Taxi",H189,"")))))))</f>
        <v/>
      </c>
      <c r="J189" s="112" t="str">
        <f t="shared" si="11"/>
        <v/>
      </c>
    </row>
    <row r="190" spans="1:10" ht="16.5">
      <c r="A190" s="66" t="str">
        <f t="shared" si="8"/>
        <v/>
      </c>
      <c r="B190" s="73"/>
      <c r="C190" s="73"/>
      <c r="D190" s="74"/>
      <c r="E190" s="65">
        <f t="shared" si="9"/>
        <v>0</v>
      </c>
      <c r="F190" s="73"/>
      <c r="G190" s="69" t="str">
        <f t="shared" si="10"/>
        <v/>
      </c>
      <c r="H190" s="75"/>
      <c r="I190" s="71" t="str">
        <f>IF(J190="Summe",SUM($I$7:I189),IF(F190="PKW",IF(D190&gt;4,G190*E190,""),IF(F190="ÖPNV",IF(D190&lt;5,"",IF(E190&gt;19,H190,E190*G190)),IF(F190="Fahrrad",IF(D190&gt;4,G190*E190,""),IF(F190="Roller/Motorrad",IF(D190&gt;4,G190*E190,""),IF(F190="Mofa/Moped",IF(D190&gt;4,G190*E190,""),IF(F190="Fahrdienst/Taxi",H190,"")))))))</f>
        <v/>
      </c>
      <c r="J190" s="112" t="str">
        <f t="shared" si="11"/>
        <v/>
      </c>
    </row>
    <row r="191" spans="1:10" ht="16.5">
      <c r="A191" s="66" t="str">
        <f t="shared" si="8"/>
        <v/>
      </c>
      <c r="B191" s="73"/>
      <c r="C191" s="73"/>
      <c r="D191" s="74"/>
      <c r="E191" s="65">
        <f t="shared" si="9"/>
        <v>0</v>
      </c>
      <c r="F191" s="73"/>
      <c r="G191" s="69" t="str">
        <f t="shared" si="10"/>
        <v/>
      </c>
      <c r="H191" s="75"/>
      <c r="I191" s="71" t="str">
        <f>IF(J191="Summe",SUM($I$7:I190),IF(F191="PKW",IF(D191&gt;4,G191*E191,""),IF(F191="ÖPNV",IF(D191&lt;5,"",IF(E191&gt;19,H191,E191*G191)),IF(F191="Fahrrad",IF(D191&gt;4,G191*E191,""),IF(F191="Roller/Motorrad",IF(D191&gt;4,G191*E191,""),IF(F191="Mofa/Moped",IF(D191&gt;4,G191*E191,""),IF(F191="Fahrdienst/Taxi",H191,"")))))))</f>
        <v/>
      </c>
      <c r="J191" s="112" t="str">
        <f t="shared" si="11"/>
        <v/>
      </c>
    </row>
    <row r="192" spans="1:10" ht="16.5">
      <c r="A192" s="66" t="str">
        <f t="shared" si="8"/>
        <v/>
      </c>
      <c r="B192" s="73"/>
      <c r="C192" s="73"/>
      <c r="D192" s="74"/>
      <c r="E192" s="65">
        <f t="shared" si="9"/>
        <v>0</v>
      </c>
      <c r="F192" s="73"/>
      <c r="G192" s="69" t="str">
        <f t="shared" si="10"/>
        <v/>
      </c>
      <c r="H192" s="75"/>
      <c r="I192" s="71" t="str">
        <f>IF(J192="Summe",SUM($I$7:I191),IF(F192="PKW",IF(D192&gt;4,G192*E192,""),IF(F192="ÖPNV",IF(D192&lt;5,"",IF(E192&gt;19,H192,E192*G192)),IF(F192="Fahrrad",IF(D192&gt;4,G192*E192,""),IF(F192="Roller/Motorrad",IF(D192&gt;4,G192*E192,""),IF(F192="Mofa/Moped",IF(D192&gt;4,G192*E192,""),IF(F192="Fahrdienst/Taxi",H192,"")))))))</f>
        <v/>
      </c>
      <c r="J192" s="112" t="str">
        <f t="shared" si="11"/>
        <v/>
      </c>
    </row>
    <row r="193" spans="1:10" ht="16.5">
      <c r="A193" s="66" t="str">
        <f t="shared" si="8"/>
        <v/>
      </c>
      <c r="B193" s="73"/>
      <c r="C193" s="73"/>
      <c r="D193" s="74"/>
      <c r="E193" s="65">
        <f t="shared" si="9"/>
        <v>0</v>
      </c>
      <c r="F193" s="73"/>
      <c r="G193" s="69" t="str">
        <f t="shared" si="10"/>
        <v/>
      </c>
      <c r="H193" s="75"/>
      <c r="I193" s="71" t="str">
        <f>IF(J193="Summe",SUM($I$7:I192),IF(F193="PKW",IF(D193&gt;4,G193*E193,""),IF(F193="ÖPNV",IF(D193&lt;5,"",IF(E193&gt;19,H193,E193*G193)),IF(F193="Fahrrad",IF(D193&gt;4,G193*E193,""),IF(F193="Roller/Motorrad",IF(D193&gt;4,G193*E193,""),IF(F193="Mofa/Moped",IF(D193&gt;4,G193*E193,""),IF(F193="Fahrdienst/Taxi",H193,"")))))))</f>
        <v/>
      </c>
      <c r="J193" s="112" t="str">
        <f t="shared" si="11"/>
        <v/>
      </c>
    </row>
    <row r="194" spans="1:10" ht="16.5">
      <c r="A194" s="66" t="str">
        <f t="shared" si="8"/>
        <v/>
      </c>
      <c r="B194" s="73"/>
      <c r="C194" s="73"/>
      <c r="D194" s="74"/>
      <c r="E194" s="65">
        <f t="shared" si="9"/>
        <v>0</v>
      </c>
      <c r="F194" s="73"/>
      <c r="G194" s="69" t="str">
        <f t="shared" si="10"/>
        <v/>
      </c>
      <c r="H194" s="75"/>
      <c r="I194" s="71" t="str">
        <f>IF(J194="Summe",SUM($I$7:I193),IF(F194="PKW",IF(D194&gt;4,G194*E194,""),IF(F194="ÖPNV",IF(D194&lt;5,"",IF(E194&gt;19,H194,E194*G194)),IF(F194="Fahrrad",IF(D194&gt;4,G194*E194,""),IF(F194="Roller/Motorrad",IF(D194&gt;4,G194*E194,""),IF(F194="Mofa/Moped",IF(D194&gt;4,G194*E194,""),IF(F194="Fahrdienst/Taxi",H194,"")))))))</f>
        <v/>
      </c>
      <c r="J194" s="112" t="str">
        <f t="shared" si="11"/>
        <v/>
      </c>
    </row>
    <row r="195" spans="1:10" ht="16.5">
      <c r="A195" s="66" t="str">
        <f t="shared" si="8"/>
        <v/>
      </c>
      <c r="B195" s="73"/>
      <c r="C195" s="73"/>
      <c r="D195" s="74"/>
      <c r="E195" s="65">
        <f t="shared" si="9"/>
        <v>0</v>
      </c>
      <c r="F195" s="73"/>
      <c r="G195" s="69" t="str">
        <f t="shared" si="10"/>
        <v/>
      </c>
      <c r="H195" s="75"/>
      <c r="I195" s="71" t="str">
        <f>IF(J195="Summe",SUM($I$7:I194),IF(F195="PKW",IF(D195&gt;4,G195*E195,""),IF(F195="ÖPNV",IF(D195&lt;5,"",IF(E195&gt;19,H195,E195*G195)),IF(F195="Fahrrad",IF(D195&gt;4,G195*E195,""),IF(F195="Roller/Motorrad",IF(D195&gt;4,G195*E195,""),IF(F195="Mofa/Moped",IF(D195&gt;4,G195*E195,""),IF(F195="Fahrdienst/Taxi",H195,"")))))))</f>
        <v/>
      </c>
      <c r="J195" s="112" t="str">
        <f t="shared" si="11"/>
        <v/>
      </c>
    </row>
    <row r="196" spans="1:10" ht="16.5">
      <c r="A196" s="66" t="str">
        <f t="shared" si="8"/>
        <v/>
      </c>
      <c r="B196" s="73"/>
      <c r="C196" s="73"/>
      <c r="D196" s="74"/>
      <c r="E196" s="65">
        <f t="shared" si="9"/>
        <v>0</v>
      </c>
      <c r="F196" s="73"/>
      <c r="G196" s="69" t="str">
        <f t="shared" si="10"/>
        <v/>
      </c>
      <c r="H196" s="75"/>
      <c r="I196" s="71" t="str">
        <f>IF(J196="Summe",SUM($I$7:I195),IF(F196="PKW",IF(D196&gt;4,G196*E196,""),IF(F196="ÖPNV",IF(D196&lt;5,"",IF(E196&gt;19,H196,E196*G196)),IF(F196="Fahrrad",IF(D196&gt;4,G196*E196,""),IF(F196="Roller/Motorrad",IF(D196&gt;4,G196*E196,""),IF(F196="Mofa/Moped",IF(D196&gt;4,G196*E196,""),IF(F196="Fahrdienst/Taxi",H196,"")))))))</f>
        <v/>
      </c>
      <c r="J196" s="112" t="str">
        <f t="shared" si="11"/>
        <v/>
      </c>
    </row>
    <row r="197" spans="1:10" ht="16.5">
      <c r="A197" s="66" t="str">
        <f t="shared" si="8"/>
        <v/>
      </c>
      <c r="B197" s="73"/>
      <c r="C197" s="73"/>
      <c r="D197" s="74"/>
      <c r="E197" s="65">
        <f t="shared" si="9"/>
        <v>0</v>
      </c>
      <c r="F197" s="73"/>
      <c r="G197" s="69" t="str">
        <f t="shared" si="10"/>
        <v/>
      </c>
      <c r="H197" s="75"/>
      <c r="I197" s="71" t="str">
        <f>IF(J197="Summe",SUM($I$7:I196),IF(F197="PKW",IF(D197&gt;4,G197*E197,""),IF(F197="ÖPNV",IF(D197&lt;5,"",IF(E197&gt;19,H197,E197*G197)),IF(F197="Fahrrad",IF(D197&gt;4,G197*E197,""),IF(F197="Roller/Motorrad",IF(D197&gt;4,G197*E197,""),IF(F197="Mofa/Moped",IF(D197&gt;4,G197*E197,""),IF(F197="Fahrdienst/Taxi",H197,"")))))))</f>
        <v/>
      </c>
      <c r="J197" s="112" t="str">
        <f t="shared" si="11"/>
        <v/>
      </c>
    </row>
    <row r="198" spans="1:10" ht="16.5">
      <c r="A198" s="66" t="str">
        <f t="shared" si="8"/>
        <v/>
      </c>
      <c r="B198" s="73"/>
      <c r="C198" s="73"/>
      <c r="D198" s="74"/>
      <c r="E198" s="65">
        <f t="shared" si="9"/>
        <v>0</v>
      </c>
      <c r="F198" s="73"/>
      <c r="G198" s="69" t="str">
        <f t="shared" si="10"/>
        <v/>
      </c>
      <c r="H198" s="75"/>
      <c r="I198" s="71" t="str">
        <f>IF(J198="Summe",SUM($I$7:I197),IF(F198="PKW",IF(D198&gt;4,G198*E198,""),IF(F198="ÖPNV",IF(D198&lt;5,"",IF(E198&gt;19,H198,E198*G198)),IF(F198="Fahrrad",IF(D198&gt;4,G198*E198,""),IF(F198="Roller/Motorrad",IF(D198&gt;4,G198*E198,""),IF(F198="Mofa/Moped",IF(D198&gt;4,G198*E198,""),IF(F198="Fahrdienst/Taxi",H198,"")))))))</f>
        <v/>
      </c>
      <c r="J198" s="112" t="str">
        <f t="shared" si="11"/>
        <v/>
      </c>
    </row>
    <row r="199" spans="1:10" ht="16.5">
      <c r="A199" s="66" t="str">
        <f t="shared" ref="A199:A262" si="12">IF(J199="Summe","GESAMTSUMME","")</f>
        <v/>
      </c>
      <c r="B199" s="73"/>
      <c r="C199" s="73"/>
      <c r="D199" s="74"/>
      <c r="E199" s="65">
        <f t="shared" ref="E199:E262" si="13">D199*2</f>
        <v>0</v>
      </c>
      <c r="F199" s="73"/>
      <c r="G199" s="69" t="str">
        <f t="shared" ref="G199:G262" si="14">IF(AND(J199="Ausnahme",F199="ÖPNV"),H199/E199,"")</f>
        <v/>
      </c>
      <c r="H199" s="75"/>
      <c r="I199" s="71" t="str">
        <f>IF(J199="Summe",SUM($I$7:I198),IF(F199="PKW",IF(D199&gt;4,G199*E199,""),IF(F199="ÖPNV",IF(D199&lt;5,"",IF(E199&gt;19,H199,E199*G199)),IF(F199="Fahrrad",IF(D199&gt;4,G199*E199,""),IF(F199="Roller/Motorrad",IF(D199&gt;4,G199*E199,""),IF(F199="Mofa/Moped",IF(D199&gt;4,G199*E199,""),IF(F199="Fahrdienst/Taxi",H199,"")))))))</f>
        <v/>
      </c>
      <c r="J199" s="112" t="str">
        <f t="shared" ref="J199:J262" si="15">IF(F199="Fahrdienst/Taxi","Abrechnung beigefügt","")</f>
        <v/>
      </c>
    </row>
    <row r="200" spans="1:10" ht="16.5">
      <c r="A200" s="66" t="str">
        <f t="shared" si="12"/>
        <v/>
      </c>
      <c r="B200" s="73"/>
      <c r="C200" s="73"/>
      <c r="D200" s="74"/>
      <c r="E200" s="65">
        <f t="shared" si="13"/>
        <v>0</v>
      </c>
      <c r="F200" s="73"/>
      <c r="G200" s="69" t="str">
        <f t="shared" si="14"/>
        <v/>
      </c>
      <c r="H200" s="75"/>
      <c r="I200" s="71" t="str">
        <f>IF(J200="Summe",SUM($I$7:I199),IF(F200="PKW",IF(D200&gt;4,G200*E200,""),IF(F200="ÖPNV",IF(D200&lt;5,"",IF(E200&gt;19,H200,E200*G200)),IF(F200="Fahrrad",IF(D200&gt;4,G200*E200,""),IF(F200="Roller/Motorrad",IF(D200&gt;4,G200*E200,""),IF(F200="Mofa/Moped",IF(D200&gt;4,G200*E200,""),IF(F200="Fahrdienst/Taxi",H200,"")))))))</f>
        <v/>
      </c>
      <c r="J200" s="112" t="str">
        <f t="shared" si="15"/>
        <v/>
      </c>
    </row>
    <row r="201" spans="1:10" ht="16.5">
      <c r="A201" s="66" t="str">
        <f t="shared" si="12"/>
        <v/>
      </c>
      <c r="B201" s="73"/>
      <c r="C201" s="73"/>
      <c r="D201" s="74"/>
      <c r="E201" s="65">
        <f t="shared" si="13"/>
        <v>0</v>
      </c>
      <c r="F201" s="73"/>
      <c r="G201" s="69" t="str">
        <f t="shared" si="14"/>
        <v/>
      </c>
      <c r="H201" s="75"/>
      <c r="I201" s="71" t="str">
        <f>IF(J201="Summe",SUM($I$7:I200),IF(F201="PKW",IF(D201&gt;4,G201*E201,""),IF(F201="ÖPNV",IF(D201&lt;5,"",IF(E201&gt;19,H201,E201*G201)),IF(F201="Fahrrad",IF(D201&gt;4,G201*E201,""),IF(F201="Roller/Motorrad",IF(D201&gt;4,G201*E201,""),IF(F201="Mofa/Moped",IF(D201&gt;4,G201*E201,""),IF(F201="Fahrdienst/Taxi",H201,"")))))))</f>
        <v/>
      </c>
      <c r="J201" s="112" t="str">
        <f t="shared" si="15"/>
        <v/>
      </c>
    </row>
    <row r="202" spans="1:10" ht="16.5">
      <c r="A202" s="66" t="str">
        <f t="shared" si="12"/>
        <v/>
      </c>
      <c r="B202" s="73"/>
      <c r="C202" s="73"/>
      <c r="D202" s="74"/>
      <c r="E202" s="65">
        <f t="shared" si="13"/>
        <v>0</v>
      </c>
      <c r="F202" s="73"/>
      <c r="G202" s="69" t="str">
        <f t="shared" si="14"/>
        <v/>
      </c>
      <c r="H202" s="75"/>
      <c r="I202" s="71" t="str">
        <f>IF(J202="Summe",SUM($I$7:I201),IF(F202="PKW",IF(D202&gt;4,G202*E202,""),IF(F202="ÖPNV",IF(D202&lt;5,"",IF(E202&gt;19,H202,E202*G202)),IF(F202="Fahrrad",IF(D202&gt;4,G202*E202,""),IF(F202="Roller/Motorrad",IF(D202&gt;4,G202*E202,""),IF(F202="Mofa/Moped",IF(D202&gt;4,G202*E202,""),IF(F202="Fahrdienst/Taxi",H202,"")))))))</f>
        <v/>
      </c>
      <c r="J202" s="112" t="str">
        <f t="shared" si="15"/>
        <v/>
      </c>
    </row>
    <row r="203" spans="1:10" ht="16.5">
      <c r="A203" s="66" t="str">
        <f t="shared" si="12"/>
        <v/>
      </c>
      <c r="B203" s="73"/>
      <c r="C203" s="73"/>
      <c r="D203" s="74"/>
      <c r="E203" s="65">
        <f t="shared" si="13"/>
        <v>0</v>
      </c>
      <c r="F203" s="73"/>
      <c r="G203" s="69" t="str">
        <f t="shared" si="14"/>
        <v/>
      </c>
      <c r="H203" s="75"/>
      <c r="I203" s="71" t="str">
        <f>IF(J203="Summe",SUM($I$7:I202),IF(F203="PKW",IF(D203&gt;4,G203*E203,""),IF(F203="ÖPNV",IF(D203&lt;5,"",IF(E203&gt;19,H203,E203*G203)),IF(F203="Fahrrad",IF(D203&gt;4,G203*E203,""),IF(F203="Roller/Motorrad",IF(D203&gt;4,G203*E203,""),IF(F203="Mofa/Moped",IF(D203&gt;4,G203*E203,""),IF(F203="Fahrdienst/Taxi",H203,"")))))))</f>
        <v/>
      </c>
      <c r="J203" s="112" t="str">
        <f t="shared" si="15"/>
        <v/>
      </c>
    </row>
    <row r="204" spans="1:10" ht="16.5">
      <c r="A204" s="66" t="str">
        <f t="shared" si="12"/>
        <v/>
      </c>
      <c r="B204" s="73"/>
      <c r="C204" s="73"/>
      <c r="D204" s="74"/>
      <c r="E204" s="65">
        <f t="shared" si="13"/>
        <v>0</v>
      </c>
      <c r="F204" s="73"/>
      <c r="G204" s="69" t="str">
        <f t="shared" si="14"/>
        <v/>
      </c>
      <c r="H204" s="75"/>
      <c r="I204" s="71" t="str">
        <f>IF(J204="Summe",SUM($I$7:I203),IF(F204="PKW",IF(D204&gt;4,G204*E204,""),IF(F204="ÖPNV",IF(D204&lt;5,"",IF(E204&gt;19,H204,E204*G204)),IF(F204="Fahrrad",IF(D204&gt;4,G204*E204,""),IF(F204="Roller/Motorrad",IF(D204&gt;4,G204*E204,""),IF(F204="Mofa/Moped",IF(D204&gt;4,G204*E204,""),IF(F204="Fahrdienst/Taxi",H204,"")))))))</f>
        <v/>
      </c>
      <c r="J204" s="112" t="str">
        <f t="shared" si="15"/>
        <v/>
      </c>
    </row>
    <row r="205" spans="1:10" ht="16.5">
      <c r="A205" s="66" t="str">
        <f t="shared" si="12"/>
        <v/>
      </c>
      <c r="B205" s="73"/>
      <c r="C205" s="73"/>
      <c r="D205" s="74"/>
      <c r="E205" s="65">
        <f t="shared" si="13"/>
        <v>0</v>
      </c>
      <c r="F205" s="73"/>
      <c r="G205" s="69" t="str">
        <f t="shared" si="14"/>
        <v/>
      </c>
      <c r="H205" s="75"/>
      <c r="I205" s="71" t="str">
        <f>IF(J205="Summe",SUM($I$7:I204),IF(F205="PKW",IF(D205&gt;4,G205*E205,""),IF(F205="ÖPNV",IF(D205&lt;5,"",IF(E205&gt;19,H205,E205*G205)),IF(F205="Fahrrad",IF(D205&gt;4,G205*E205,""),IF(F205="Roller/Motorrad",IF(D205&gt;4,G205*E205,""),IF(F205="Mofa/Moped",IF(D205&gt;4,G205*E205,""),IF(F205="Fahrdienst/Taxi",H205,"")))))))</f>
        <v/>
      </c>
      <c r="J205" s="112" t="str">
        <f t="shared" si="15"/>
        <v/>
      </c>
    </row>
    <row r="206" spans="1:10" ht="16.5">
      <c r="A206" s="66" t="str">
        <f t="shared" si="12"/>
        <v/>
      </c>
      <c r="B206" s="73"/>
      <c r="C206" s="73"/>
      <c r="D206" s="74"/>
      <c r="E206" s="65">
        <f t="shared" si="13"/>
        <v>0</v>
      </c>
      <c r="F206" s="73"/>
      <c r="G206" s="69" t="str">
        <f t="shared" si="14"/>
        <v/>
      </c>
      <c r="H206" s="75"/>
      <c r="I206" s="71" t="str">
        <f>IF(J206="Summe",SUM($I$7:I205),IF(F206="PKW",IF(D206&gt;4,G206*E206,""),IF(F206="ÖPNV",IF(D206&lt;5,"",IF(E206&gt;19,H206,E206*G206)),IF(F206="Fahrrad",IF(D206&gt;4,G206*E206,""),IF(F206="Roller/Motorrad",IF(D206&gt;4,G206*E206,""),IF(F206="Mofa/Moped",IF(D206&gt;4,G206*E206,""),IF(F206="Fahrdienst/Taxi",H206,"")))))))</f>
        <v/>
      </c>
      <c r="J206" s="112" t="str">
        <f t="shared" si="15"/>
        <v/>
      </c>
    </row>
    <row r="207" spans="1:10" ht="16.5">
      <c r="A207" s="66" t="str">
        <f t="shared" si="12"/>
        <v/>
      </c>
      <c r="B207" s="73"/>
      <c r="C207" s="73"/>
      <c r="D207" s="74"/>
      <c r="E207" s="65">
        <f t="shared" si="13"/>
        <v>0</v>
      </c>
      <c r="F207" s="73"/>
      <c r="G207" s="69" t="str">
        <f t="shared" si="14"/>
        <v/>
      </c>
      <c r="H207" s="75"/>
      <c r="I207" s="71" t="str">
        <f>IF(J207="Summe",SUM($I$7:I206),IF(F207="PKW",IF(D207&gt;4,G207*E207,""),IF(F207="ÖPNV",IF(D207&lt;5,"",IF(E207&gt;19,H207,E207*G207)),IF(F207="Fahrrad",IF(D207&gt;4,G207*E207,""),IF(F207="Roller/Motorrad",IF(D207&gt;4,G207*E207,""),IF(F207="Mofa/Moped",IF(D207&gt;4,G207*E207,""),IF(F207="Fahrdienst/Taxi",H207,"")))))))</f>
        <v/>
      </c>
      <c r="J207" s="112" t="str">
        <f t="shared" si="15"/>
        <v/>
      </c>
    </row>
    <row r="208" spans="1:10" ht="16.5">
      <c r="A208" s="66" t="str">
        <f t="shared" si="12"/>
        <v/>
      </c>
      <c r="B208" s="73"/>
      <c r="C208" s="73"/>
      <c r="D208" s="74"/>
      <c r="E208" s="65">
        <f t="shared" si="13"/>
        <v>0</v>
      </c>
      <c r="F208" s="73"/>
      <c r="G208" s="69" t="str">
        <f t="shared" si="14"/>
        <v/>
      </c>
      <c r="H208" s="75"/>
      <c r="I208" s="71" t="str">
        <f>IF(J208="Summe",SUM($I$7:I207),IF(F208="PKW",IF(D208&gt;4,G208*E208,""),IF(F208="ÖPNV",IF(D208&lt;5,"",IF(E208&gt;19,H208,E208*G208)),IF(F208="Fahrrad",IF(D208&gt;4,G208*E208,""),IF(F208="Roller/Motorrad",IF(D208&gt;4,G208*E208,""),IF(F208="Mofa/Moped",IF(D208&gt;4,G208*E208,""),IF(F208="Fahrdienst/Taxi",H208,"")))))))</f>
        <v/>
      </c>
      <c r="J208" s="112" t="str">
        <f t="shared" si="15"/>
        <v/>
      </c>
    </row>
    <row r="209" spans="1:10" ht="16.5">
      <c r="A209" s="66" t="str">
        <f t="shared" si="12"/>
        <v/>
      </c>
      <c r="B209" s="73"/>
      <c r="C209" s="73"/>
      <c r="D209" s="74"/>
      <c r="E209" s="65">
        <f t="shared" si="13"/>
        <v>0</v>
      </c>
      <c r="F209" s="73"/>
      <c r="G209" s="69" t="str">
        <f t="shared" si="14"/>
        <v/>
      </c>
      <c r="H209" s="75"/>
      <c r="I209" s="71" t="str">
        <f>IF(J209="Summe",SUM($I$7:I208),IF(F209="PKW",IF(D209&gt;4,G209*E209,""),IF(F209="ÖPNV",IF(D209&lt;5,"",IF(E209&gt;19,H209,E209*G209)),IF(F209="Fahrrad",IF(D209&gt;4,G209*E209,""),IF(F209="Roller/Motorrad",IF(D209&gt;4,G209*E209,""),IF(F209="Mofa/Moped",IF(D209&gt;4,G209*E209,""),IF(F209="Fahrdienst/Taxi",H209,"")))))))</f>
        <v/>
      </c>
      <c r="J209" s="112" t="str">
        <f t="shared" si="15"/>
        <v/>
      </c>
    </row>
    <row r="210" spans="1:10" ht="16.5">
      <c r="A210" s="66" t="str">
        <f t="shared" si="12"/>
        <v/>
      </c>
      <c r="B210" s="73"/>
      <c r="C210" s="73"/>
      <c r="D210" s="74"/>
      <c r="E210" s="65">
        <f t="shared" si="13"/>
        <v>0</v>
      </c>
      <c r="F210" s="73"/>
      <c r="G210" s="69" t="str">
        <f t="shared" si="14"/>
        <v/>
      </c>
      <c r="H210" s="75"/>
      <c r="I210" s="71" t="str">
        <f>IF(J210="Summe",SUM($I$7:I209),IF(F210="PKW",IF(D210&gt;4,G210*E210,""),IF(F210="ÖPNV",IF(D210&lt;5,"",IF(E210&gt;19,H210,E210*G210)),IF(F210="Fahrrad",IF(D210&gt;4,G210*E210,""),IF(F210="Roller/Motorrad",IF(D210&gt;4,G210*E210,""),IF(F210="Mofa/Moped",IF(D210&gt;4,G210*E210,""),IF(F210="Fahrdienst/Taxi",H210,"")))))))</f>
        <v/>
      </c>
      <c r="J210" s="112" t="str">
        <f t="shared" si="15"/>
        <v/>
      </c>
    </row>
    <row r="211" spans="1:10" ht="16.5">
      <c r="A211" s="66" t="str">
        <f t="shared" si="12"/>
        <v/>
      </c>
      <c r="B211" s="73"/>
      <c r="C211" s="73"/>
      <c r="D211" s="74"/>
      <c r="E211" s="65">
        <f t="shared" si="13"/>
        <v>0</v>
      </c>
      <c r="F211" s="73"/>
      <c r="G211" s="69" t="str">
        <f t="shared" si="14"/>
        <v/>
      </c>
      <c r="H211" s="75"/>
      <c r="I211" s="71" t="str">
        <f>IF(J211="Summe",SUM($I$7:I210),IF(F211="PKW",IF(D211&gt;4,G211*E211,""),IF(F211="ÖPNV",IF(D211&lt;5,"",IF(E211&gt;19,H211,E211*G211)),IF(F211="Fahrrad",IF(D211&gt;4,G211*E211,""),IF(F211="Roller/Motorrad",IF(D211&gt;4,G211*E211,""),IF(F211="Mofa/Moped",IF(D211&gt;4,G211*E211,""),IF(F211="Fahrdienst/Taxi",H211,"")))))))</f>
        <v/>
      </c>
      <c r="J211" s="112" t="str">
        <f t="shared" si="15"/>
        <v/>
      </c>
    </row>
    <row r="212" spans="1:10" ht="16.5">
      <c r="A212" s="66" t="str">
        <f t="shared" si="12"/>
        <v/>
      </c>
      <c r="B212" s="73"/>
      <c r="C212" s="73"/>
      <c r="D212" s="74"/>
      <c r="E212" s="65">
        <f t="shared" si="13"/>
        <v>0</v>
      </c>
      <c r="F212" s="73"/>
      <c r="G212" s="69" t="str">
        <f t="shared" si="14"/>
        <v/>
      </c>
      <c r="H212" s="75"/>
      <c r="I212" s="71" t="str">
        <f>IF(J212="Summe",SUM($I$7:I211),IF(F212="PKW",IF(D212&gt;4,G212*E212,""),IF(F212="ÖPNV",IF(D212&lt;5,"",IF(E212&gt;19,H212,E212*G212)),IF(F212="Fahrrad",IF(D212&gt;4,G212*E212,""),IF(F212="Roller/Motorrad",IF(D212&gt;4,G212*E212,""),IF(F212="Mofa/Moped",IF(D212&gt;4,G212*E212,""),IF(F212="Fahrdienst/Taxi",H212,"")))))))</f>
        <v/>
      </c>
      <c r="J212" s="112" t="str">
        <f t="shared" si="15"/>
        <v/>
      </c>
    </row>
    <row r="213" spans="1:10" ht="16.5">
      <c r="A213" s="66" t="str">
        <f t="shared" si="12"/>
        <v/>
      </c>
      <c r="B213" s="73"/>
      <c r="C213" s="73"/>
      <c r="D213" s="74"/>
      <c r="E213" s="65">
        <f t="shared" si="13"/>
        <v>0</v>
      </c>
      <c r="F213" s="73"/>
      <c r="G213" s="69" t="str">
        <f t="shared" si="14"/>
        <v/>
      </c>
      <c r="H213" s="75"/>
      <c r="I213" s="71" t="str">
        <f>IF(J213="Summe",SUM($I$7:I212),IF(F213="PKW",IF(D213&gt;4,G213*E213,""),IF(F213="ÖPNV",IF(D213&lt;5,"",IF(E213&gt;19,H213,E213*G213)),IF(F213="Fahrrad",IF(D213&gt;4,G213*E213,""),IF(F213="Roller/Motorrad",IF(D213&gt;4,G213*E213,""),IF(F213="Mofa/Moped",IF(D213&gt;4,G213*E213,""),IF(F213="Fahrdienst/Taxi",H213,"")))))))</f>
        <v/>
      </c>
      <c r="J213" s="112" t="str">
        <f t="shared" si="15"/>
        <v/>
      </c>
    </row>
    <row r="214" spans="1:10" ht="16.5">
      <c r="A214" s="66" t="str">
        <f t="shared" si="12"/>
        <v/>
      </c>
      <c r="B214" s="73"/>
      <c r="C214" s="73"/>
      <c r="D214" s="74"/>
      <c r="E214" s="65">
        <f t="shared" si="13"/>
        <v>0</v>
      </c>
      <c r="F214" s="73"/>
      <c r="G214" s="69" t="str">
        <f t="shared" si="14"/>
        <v/>
      </c>
      <c r="H214" s="75"/>
      <c r="I214" s="71" t="str">
        <f>IF(J214="Summe",SUM($I$7:I213),IF(F214="PKW",IF(D214&gt;4,G214*E214,""),IF(F214="ÖPNV",IF(D214&lt;5,"",IF(E214&gt;19,H214,E214*G214)),IF(F214="Fahrrad",IF(D214&gt;4,G214*E214,""),IF(F214="Roller/Motorrad",IF(D214&gt;4,G214*E214,""),IF(F214="Mofa/Moped",IF(D214&gt;4,G214*E214,""),IF(F214="Fahrdienst/Taxi",H214,"")))))))</f>
        <v/>
      </c>
      <c r="J214" s="112" t="str">
        <f t="shared" si="15"/>
        <v/>
      </c>
    </row>
    <row r="215" spans="1:10" ht="16.5">
      <c r="A215" s="66" t="str">
        <f t="shared" si="12"/>
        <v/>
      </c>
      <c r="B215" s="73"/>
      <c r="C215" s="73"/>
      <c r="D215" s="74"/>
      <c r="E215" s="65">
        <f t="shared" si="13"/>
        <v>0</v>
      </c>
      <c r="F215" s="73"/>
      <c r="G215" s="69" t="str">
        <f t="shared" si="14"/>
        <v/>
      </c>
      <c r="H215" s="75"/>
      <c r="I215" s="71" t="str">
        <f>IF(J215="Summe",SUM($I$7:I214),IF(F215="PKW",IF(D215&gt;4,G215*E215,""),IF(F215="ÖPNV",IF(D215&lt;5,"",IF(E215&gt;19,H215,E215*G215)),IF(F215="Fahrrad",IF(D215&gt;4,G215*E215,""),IF(F215="Roller/Motorrad",IF(D215&gt;4,G215*E215,""),IF(F215="Mofa/Moped",IF(D215&gt;4,G215*E215,""),IF(F215="Fahrdienst/Taxi",H215,"")))))))</f>
        <v/>
      </c>
      <c r="J215" s="112" t="str">
        <f t="shared" si="15"/>
        <v/>
      </c>
    </row>
    <row r="216" spans="1:10" ht="16.5">
      <c r="A216" s="66" t="str">
        <f t="shared" si="12"/>
        <v/>
      </c>
      <c r="B216" s="73"/>
      <c r="C216" s="73"/>
      <c r="D216" s="74"/>
      <c r="E216" s="65">
        <f t="shared" si="13"/>
        <v>0</v>
      </c>
      <c r="F216" s="73"/>
      <c r="G216" s="69" t="str">
        <f t="shared" si="14"/>
        <v/>
      </c>
      <c r="H216" s="75"/>
      <c r="I216" s="71" t="str">
        <f>IF(J216="Summe",SUM($I$7:I215),IF(F216="PKW",IF(D216&gt;4,G216*E216,""),IF(F216="ÖPNV",IF(D216&lt;5,"",IF(E216&gt;19,H216,E216*G216)),IF(F216="Fahrrad",IF(D216&gt;4,G216*E216,""),IF(F216="Roller/Motorrad",IF(D216&gt;4,G216*E216,""),IF(F216="Mofa/Moped",IF(D216&gt;4,G216*E216,""),IF(F216="Fahrdienst/Taxi",H216,"")))))))</f>
        <v/>
      </c>
      <c r="J216" s="112" t="str">
        <f t="shared" si="15"/>
        <v/>
      </c>
    </row>
    <row r="217" spans="1:10" ht="16.5">
      <c r="A217" s="66" t="str">
        <f t="shared" si="12"/>
        <v/>
      </c>
      <c r="B217" s="73"/>
      <c r="C217" s="73"/>
      <c r="D217" s="74"/>
      <c r="E217" s="65">
        <f t="shared" si="13"/>
        <v>0</v>
      </c>
      <c r="F217" s="73"/>
      <c r="G217" s="69" t="str">
        <f t="shared" si="14"/>
        <v/>
      </c>
      <c r="H217" s="75"/>
      <c r="I217" s="71" t="str">
        <f>IF(J217="Summe",SUM($I$7:I216),IF(F217="PKW",IF(D217&gt;4,G217*E217,""),IF(F217="ÖPNV",IF(D217&lt;5,"",IF(E217&gt;19,H217,E217*G217)),IF(F217="Fahrrad",IF(D217&gt;4,G217*E217,""),IF(F217="Roller/Motorrad",IF(D217&gt;4,G217*E217,""),IF(F217="Mofa/Moped",IF(D217&gt;4,G217*E217,""),IF(F217="Fahrdienst/Taxi",H217,"")))))))</f>
        <v/>
      </c>
      <c r="J217" s="112" t="str">
        <f t="shared" si="15"/>
        <v/>
      </c>
    </row>
    <row r="218" spans="1:10" ht="16.5">
      <c r="A218" s="66" t="str">
        <f t="shared" si="12"/>
        <v/>
      </c>
      <c r="B218" s="73"/>
      <c r="C218" s="73"/>
      <c r="D218" s="74"/>
      <c r="E218" s="65">
        <f t="shared" si="13"/>
        <v>0</v>
      </c>
      <c r="F218" s="73"/>
      <c r="G218" s="69" t="str">
        <f t="shared" si="14"/>
        <v/>
      </c>
      <c r="H218" s="75"/>
      <c r="I218" s="71" t="str">
        <f>IF(J218="Summe",SUM($I$7:I217),IF(F218="PKW",IF(D218&gt;4,G218*E218,""),IF(F218="ÖPNV",IF(D218&lt;5,"",IF(E218&gt;19,H218,E218*G218)),IF(F218="Fahrrad",IF(D218&gt;4,G218*E218,""),IF(F218="Roller/Motorrad",IF(D218&gt;4,G218*E218,""),IF(F218="Mofa/Moped",IF(D218&gt;4,G218*E218,""),IF(F218="Fahrdienst/Taxi",H218,"")))))))</f>
        <v/>
      </c>
      <c r="J218" s="112" t="str">
        <f t="shared" si="15"/>
        <v/>
      </c>
    </row>
    <row r="219" spans="1:10" ht="16.5">
      <c r="A219" s="66" t="str">
        <f t="shared" si="12"/>
        <v/>
      </c>
      <c r="B219" s="73"/>
      <c r="C219" s="73"/>
      <c r="D219" s="74"/>
      <c r="E219" s="65">
        <f t="shared" si="13"/>
        <v>0</v>
      </c>
      <c r="F219" s="73"/>
      <c r="G219" s="69" t="str">
        <f t="shared" si="14"/>
        <v/>
      </c>
      <c r="H219" s="75"/>
      <c r="I219" s="71" t="str">
        <f>IF(J219="Summe",SUM($I$7:I218),IF(F219="PKW",IF(D219&gt;4,G219*E219,""),IF(F219="ÖPNV",IF(D219&lt;5,"",IF(E219&gt;19,H219,E219*G219)),IF(F219="Fahrrad",IF(D219&gt;4,G219*E219,""),IF(F219="Roller/Motorrad",IF(D219&gt;4,G219*E219,""),IF(F219="Mofa/Moped",IF(D219&gt;4,G219*E219,""),IF(F219="Fahrdienst/Taxi",H219,"")))))))</f>
        <v/>
      </c>
      <c r="J219" s="112" t="str">
        <f t="shared" si="15"/>
        <v/>
      </c>
    </row>
    <row r="220" spans="1:10" ht="16.5">
      <c r="A220" s="66" t="str">
        <f t="shared" si="12"/>
        <v/>
      </c>
      <c r="B220" s="73"/>
      <c r="C220" s="73"/>
      <c r="D220" s="74"/>
      <c r="E220" s="65">
        <f t="shared" si="13"/>
        <v>0</v>
      </c>
      <c r="F220" s="73"/>
      <c r="G220" s="69" t="str">
        <f t="shared" si="14"/>
        <v/>
      </c>
      <c r="H220" s="75"/>
      <c r="I220" s="71" t="str">
        <f>IF(J220="Summe",SUM($I$7:I219),IF(F220="PKW",IF(D220&gt;4,G220*E220,""),IF(F220="ÖPNV",IF(D220&lt;5,"",IF(E220&gt;19,H220,E220*G220)),IF(F220="Fahrrad",IF(D220&gt;4,G220*E220,""),IF(F220="Roller/Motorrad",IF(D220&gt;4,G220*E220,""),IF(F220="Mofa/Moped",IF(D220&gt;4,G220*E220,""),IF(F220="Fahrdienst/Taxi",H220,"")))))))</f>
        <v/>
      </c>
      <c r="J220" s="112" t="str">
        <f t="shared" si="15"/>
        <v/>
      </c>
    </row>
    <row r="221" spans="1:10" ht="16.5">
      <c r="A221" s="66" t="str">
        <f t="shared" si="12"/>
        <v/>
      </c>
      <c r="B221" s="73"/>
      <c r="C221" s="73"/>
      <c r="D221" s="74"/>
      <c r="E221" s="65">
        <f t="shared" si="13"/>
        <v>0</v>
      </c>
      <c r="F221" s="73"/>
      <c r="G221" s="69" t="str">
        <f t="shared" si="14"/>
        <v/>
      </c>
      <c r="H221" s="75"/>
      <c r="I221" s="71" t="str">
        <f>IF(J221="Summe",SUM($I$7:I220),IF(F221="PKW",IF(D221&gt;4,G221*E221,""),IF(F221="ÖPNV",IF(D221&lt;5,"",IF(E221&gt;19,H221,E221*G221)),IF(F221="Fahrrad",IF(D221&gt;4,G221*E221,""),IF(F221="Roller/Motorrad",IF(D221&gt;4,G221*E221,""),IF(F221="Mofa/Moped",IF(D221&gt;4,G221*E221,""),IF(F221="Fahrdienst/Taxi",H221,"")))))))</f>
        <v/>
      </c>
      <c r="J221" s="112" t="str">
        <f t="shared" si="15"/>
        <v/>
      </c>
    </row>
    <row r="222" spans="1:10" ht="16.5">
      <c r="A222" s="66" t="str">
        <f t="shared" si="12"/>
        <v/>
      </c>
      <c r="B222" s="73"/>
      <c r="C222" s="73"/>
      <c r="D222" s="74"/>
      <c r="E222" s="65">
        <f t="shared" si="13"/>
        <v>0</v>
      </c>
      <c r="F222" s="73"/>
      <c r="G222" s="69" t="str">
        <f t="shared" si="14"/>
        <v/>
      </c>
      <c r="H222" s="75"/>
      <c r="I222" s="71" t="str">
        <f>IF(J222="Summe",SUM($I$7:I221),IF(F222="PKW",IF(D222&gt;4,G222*E222,""),IF(F222="ÖPNV",IF(D222&lt;5,"",IF(E222&gt;19,H222,E222*G222)),IF(F222="Fahrrad",IF(D222&gt;4,G222*E222,""),IF(F222="Roller/Motorrad",IF(D222&gt;4,G222*E222,""),IF(F222="Mofa/Moped",IF(D222&gt;4,G222*E222,""),IF(F222="Fahrdienst/Taxi",H222,"")))))))</f>
        <v/>
      </c>
      <c r="J222" s="112" t="str">
        <f t="shared" si="15"/>
        <v/>
      </c>
    </row>
    <row r="223" spans="1:10" ht="16.5">
      <c r="A223" s="66" t="str">
        <f t="shared" si="12"/>
        <v/>
      </c>
      <c r="B223" s="73"/>
      <c r="C223" s="73"/>
      <c r="D223" s="74"/>
      <c r="E223" s="65">
        <f t="shared" si="13"/>
        <v>0</v>
      </c>
      <c r="F223" s="73"/>
      <c r="G223" s="69" t="str">
        <f t="shared" si="14"/>
        <v/>
      </c>
      <c r="H223" s="75"/>
      <c r="I223" s="71" t="str">
        <f>IF(J223="Summe",SUM($I$7:I222),IF(F223="PKW",IF(D223&gt;4,G223*E223,""),IF(F223="ÖPNV",IF(D223&lt;5,"",IF(E223&gt;19,H223,E223*G223)),IF(F223="Fahrrad",IF(D223&gt;4,G223*E223,""),IF(F223="Roller/Motorrad",IF(D223&gt;4,G223*E223,""),IF(F223="Mofa/Moped",IF(D223&gt;4,G223*E223,""),IF(F223="Fahrdienst/Taxi",H223,"")))))))</f>
        <v/>
      </c>
      <c r="J223" s="112" t="str">
        <f t="shared" si="15"/>
        <v/>
      </c>
    </row>
    <row r="224" spans="1:10" ht="16.5">
      <c r="A224" s="66" t="str">
        <f t="shared" si="12"/>
        <v/>
      </c>
      <c r="B224" s="73"/>
      <c r="C224" s="73"/>
      <c r="D224" s="74"/>
      <c r="E224" s="65">
        <f t="shared" si="13"/>
        <v>0</v>
      </c>
      <c r="F224" s="73"/>
      <c r="G224" s="69" t="str">
        <f t="shared" si="14"/>
        <v/>
      </c>
      <c r="H224" s="75"/>
      <c r="I224" s="71" t="str">
        <f>IF(J224="Summe",SUM($I$7:I223),IF(F224="PKW",IF(D224&gt;4,G224*E224,""),IF(F224="ÖPNV",IF(D224&lt;5,"",IF(E224&gt;19,H224,E224*G224)),IF(F224="Fahrrad",IF(D224&gt;4,G224*E224,""),IF(F224="Roller/Motorrad",IF(D224&gt;4,G224*E224,""),IF(F224="Mofa/Moped",IF(D224&gt;4,G224*E224,""),IF(F224="Fahrdienst/Taxi",H224,"")))))))</f>
        <v/>
      </c>
      <c r="J224" s="112" t="str">
        <f t="shared" si="15"/>
        <v/>
      </c>
    </row>
    <row r="225" spans="1:10" ht="16.5">
      <c r="A225" s="66" t="str">
        <f t="shared" si="12"/>
        <v/>
      </c>
      <c r="B225" s="73"/>
      <c r="C225" s="73"/>
      <c r="D225" s="74"/>
      <c r="E225" s="65">
        <f t="shared" si="13"/>
        <v>0</v>
      </c>
      <c r="F225" s="73"/>
      <c r="G225" s="69" t="str">
        <f t="shared" si="14"/>
        <v/>
      </c>
      <c r="H225" s="75"/>
      <c r="I225" s="71" t="str">
        <f>IF(J225="Summe",SUM($I$7:I224),IF(F225="PKW",IF(D225&gt;4,G225*E225,""),IF(F225="ÖPNV",IF(D225&lt;5,"",IF(E225&gt;19,H225,E225*G225)),IF(F225="Fahrrad",IF(D225&gt;4,G225*E225,""),IF(F225="Roller/Motorrad",IF(D225&gt;4,G225*E225,""),IF(F225="Mofa/Moped",IF(D225&gt;4,G225*E225,""),IF(F225="Fahrdienst/Taxi",H225,"")))))))</f>
        <v/>
      </c>
      <c r="J225" s="112" t="str">
        <f t="shared" si="15"/>
        <v/>
      </c>
    </row>
    <row r="226" spans="1:10" ht="16.5">
      <c r="A226" s="66" t="str">
        <f t="shared" si="12"/>
        <v/>
      </c>
      <c r="B226" s="73"/>
      <c r="C226" s="73"/>
      <c r="D226" s="74"/>
      <c r="E226" s="65">
        <f t="shared" si="13"/>
        <v>0</v>
      </c>
      <c r="F226" s="73"/>
      <c r="G226" s="69" t="str">
        <f t="shared" si="14"/>
        <v/>
      </c>
      <c r="H226" s="75"/>
      <c r="I226" s="71" t="str">
        <f>IF(J226="Summe",SUM($I$7:I225),IF(F226="PKW",IF(D226&gt;4,G226*E226,""),IF(F226="ÖPNV",IF(D226&lt;5,"",IF(E226&gt;19,H226,E226*G226)),IF(F226="Fahrrad",IF(D226&gt;4,G226*E226,""),IF(F226="Roller/Motorrad",IF(D226&gt;4,G226*E226,""),IF(F226="Mofa/Moped",IF(D226&gt;4,G226*E226,""),IF(F226="Fahrdienst/Taxi",H226,"")))))))</f>
        <v/>
      </c>
      <c r="J226" s="112" t="str">
        <f t="shared" si="15"/>
        <v/>
      </c>
    </row>
    <row r="227" spans="1:10" ht="16.5">
      <c r="A227" s="66" t="str">
        <f t="shared" si="12"/>
        <v/>
      </c>
      <c r="B227" s="73"/>
      <c r="C227" s="73"/>
      <c r="D227" s="74"/>
      <c r="E227" s="65">
        <f t="shared" si="13"/>
        <v>0</v>
      </c>
      <c r="F227" s="73"/>
      <c r="G227" s="69" t="str">
        <f t="shared" si="14"/>
        <v/>
      </c>
      <c r="H227" s="75"/>
      <c r="I227" s="71" t="str">
        <f>IF(J227="Summe",SUM($I$7:I226),IF(F227="PKW",IF(D227&gt;4,G227*E227,""),IF(F227="ÖPNV",IF(D227&lt;5,"",IF(E227&gt;19,H227,E227*G227)),IF(F227="Fahrrad",IF(D227&gt;4,G227*E227,""),IF(F227="Roller/Motorrad",IF(D227&gt;4,G227*E227,""),IF(F227="Mofa/Moped",IF(D227&gt;4,G227*E227,""),IF(F227="Fahrdienst/Taxi",H227,"")))))))</f>
        <v/>
      </c>
      <c r="J227" s="112" t="str">
        <f t="shared" si="15"/>
        <v/>
      </c>
    </row>
    <row r="228" spans="1:10" ht="16.5">
      <c r="A228" s="66" t="str">
        <f t="shared" si="12"/>
        <v/>
      </c>
      <c r="B228" s="73"/>
      <c r="C228" s="73"/>
      <c r="D228" s="74"/>
      <c r="E228" s="65">
        <f t="shared" si="13"/>
        <v>0</v>
      </c>
      <c r="F228" s="73"/>
      <c r="G228" s="69" t="str">
        <f t="shared" si="14"/>
        <v/>
      </c>
      <c r="H228" s="75"/>
      <c r="I228" s="71" t="str">
        <f>IF(J228="Summe",SUM($I$7:I227),IF(F228="PKW",IF(D228&gt;4,G228*E228,""),IF(F228="ÖPNV",IF(D228&lt;5,"",IF(E228&gt;19,H228,E228*G228)),IF(F228="Fahrrad",IF(D228&gt;4,G228*E228,""),IF(F228="Roller/Motorrad",IF(D228&gt;4,G228*E228,""),IF(F228="Mofa/Moped",IF(D228&gt;4,G228*E228,""),IF(F228="Fahrdienst/Taxi",H228,"")))))))</f>
        <v/>
      </c>
      <c r="J228" s="112" t="str">
        <f t="shared" si="15"/>
        <v/>
      </c>
    </row>
    <row r="229" spans="1:10" ht="16.5">
      <c r="A229" s="66" t="str">
        <f t="shared" si="12"/>
        <v/>
      </c>
      <c r="B229" s="73"/>
      <c r="C229" s="73"/>
      <c r="D229" s="74"/>
      <c r="E229" s="65">
        <f t="shared" si="13"/>
        <v>0</v>
      </c>
      <c r="F229" s="73"/>
      <c r="G229" s="69" t="str">
        <f t="shared" si="14"/>
        <v/>
      </c>
      <c r="H229" s="75"/>
      <c r="I229" s="71" t="str">
        <f>IF(J229="Summe",SUM($I$7:I228),IF(F229="PKW",IF(D229&gt;4,G229*E229,""),IF(F229="ÖPNV",IF(D229&lt;5,"",IF(E229&gt;19,H229,E229*G229)),IF(F229="Fahrrad",IF(D229&gt;4,G229*E229,""),IF(F229="Roller/Motorrad",IF(D229&gt;4,G229*E229,""),IF(F229="Mofa/Moped",IF(D229&gt;4,G229*E229,""),IF(F229="Fahrdienst/Taxi",H229,"")))))))</f>
        <v/>
      </c>
      <c r="J229" s="112" t="str">
        <f t="shared" si="15"/>
        <v/>
      </c>
    </row>
    <row r="230" spans="1:10" ht="16.5">
      <c r="A230" s="66" t="str">
        <f t="shared" si="12"/>
        <v/>
      </c>
      <c r="B230" s="73"/>
      <c r="C230" s="73"/>
      <c r="D230" s="74"/>
      <c r="E230" s="65">
        <f t="shared" si="13"/>
        <v>0</v>
      </c>
      <c r="F230" s="73"/>
      <c r="G230" s="69" t="str">
        <f t="shared" si="14"/>
        <v/>
      </c>
      <c r="H230" s="75"/>
      <c r="I230" s="71" t="str">
        <f>IF(J230="Summe",SUM($I$7:I229),IF(F230="PKW",IF(D230&gt;4,G230*E230,""),IF(F230="ÖPNV",IF(D230&lt;5,"",IF(E230&gt;19,H230,E230*G230)),IF(F230="Fahrrad",IF(D230&gt;4,G230*E230,""),IF(F230="Roller/Motorrad",IF(D230&gt;4,G230*E230,""),IF(F230="Mofa/Moped",IF(D230&gt;4,G230*E230,""),IF(F230="Fahrdienst/Taxi",H230,"")))))))</f>
        <v/>
      </c>
      <c r="J230" s="112" t="str">
        <f t="shared" si="15"/>
        <v/>
      </c>
    </row>
    <row r="231" spans="1:10" ht="16.5">
      <c r="A231" s="66" t="str">
        <f t="shared" si="12"/>
        <v/>
      </c>
      <c r="B231" s="73"/>
      <c r="C231" s="73"/>
      <c r="D231" s="74"/>
      <c r="E231" s="65">
        <f t="shared" si="13"/>
        <v>0</v>
      </c>
      <c r="F231" s="73"/>
      <c r="G231" s="69" t="str">
        <f t="shared" si="14"/>
        <v/>
      </c>
      <c r="H231" s="75"/>
      <c r="I231" s="71" t="str">
        <f>IF(J231="Summe",SUM($I$7:I230),IF(F231="PKW",IF(D231&gt;4,G231*E231,""),IF(F231="ÖPNV",IF(D231&lt;5,"",IF(E231&gt;19,H231,E231*G231)),IF(F231="Fahrrad",IF(D231&gt;4,G231*E231,""),IF(F231="Roller/Motorrad",IF(D231&gt;4,G231*E231,""),IF(F231="Mofa/Moped",IF(D231&gt;4,G231*E231,""),IF(F231="Fahrdienst/Taxi",H231,"")))))))</f>
        <v/>
      </c>
      <c r="J231" s="112" t="str">
        <f t="shared" si="15"/>
        <v/>
      </c>
    </row>
    <row r="232" spans="1:10" ht="16.5">
      <c r="A232" s="66" t="str">
        <f t="shared" si="12"/>
        <v/>
      </c>
      <c r="B232" s="73"/>
      <c r="C232" s="73"/>
      <c r="D232" s="74"/>
      <c r="E232" s="65">
        <f t="shared" si="13"/>
        <v>0</v>
      </c>
      <c r="F232" s="73"/>
      <c r="G232" s="69" t="str">
        <f t="shared" si="14"/>
        <v/>
      </c>
      <c r="H232" s="75"/>
      <c r="I232" s="71" t="str">
        <f>IF(J232="Summe",SUM($I$7:I231),IF(F232="PKW",IF(D232&gt;4,G232*E232,""),IF(F232="ÖPNV",IF(D232&lt;5,"",IF(E232&gt;19,H232,E232*G232)),IF(F232="Fahrrad",IF(D232&gt;4,G232*E232,""),IF(F232="Roller/Motorrad",IF(D232&gt;4,G232*E232,""),IF(F232="Mofa/Moped",IF(D232&gt;4,G232*E232,""),IF(F232="Fahrdienst/Taxi",H232,"")))))))</f>
        <v/>
      </c>
      <c r="J232" s="112" t="str">
        <f t="shared" si="15"/>
        <v/>
      </c>
    </row>
    <row r="233" spans="1:10" ht="16.5">
      <c r="A233" s="66" t="str">
        <f t="shared" si="12"/>
        <v/>
      </c>
      <c r="B233" s="73"/>
      <c r="C233" s="73"/>
      <c r="D233" s="74"/>
      <c r="E233" s="65">
        <f t="shared" si="13"/>
        <v>0</v>
      </c>
      <c r="F233" s="73"/>
      <c r="G233" s="69" t="str">
        <f t="shared" si="14"/>
        <v/>
      </c>
      <c r="H233" s="75"/>
      <c r="I233" s="71" t="str">
        <f>IF(J233="Summe",SUM($I$7:I232),IF(F233="PKW",IF(D233&gt;4,G233*E233,""),IF(F233="ÖPNV",IF(D233&lt;5,"",IF(E233&gt;19,H233,E233*G233)),IF(F233="Fahrrad",IF(D233&gt;4,G233*E233,""),IF(F233="Roller/Motorrad",IF(D233&gt;4,G233*E233,""),IF(F233="Mofa/Moped",IF(D233&gt;4,G233*E233,""),IF(F233="Fahrdienst/Taxi",H233,"")))))))</f>
        <v/>
      </c>
      <c r="J233" s="112" t="str">
        <f t="shared" si="15"/>
        <v/>
      </c>
    </row>
    <row r="234" spans="1:10" ht="16.5">
      <c r="A234" s="66" t="str">
        <f t="shared" si="12"/>
        <v/>
      </c>
      <c r="B234" s="73"/>
      <c r="C234" s="73"/>
      <c r="D234" s="74"/>
      <c r="E234" s="65">
        <f t="shared" si="13"/>
        <v>0</v>
      </c>
      <c r="F234" s="73"/>
      <c r="G234" s="69" t="str">
        <f t="shared" si="14"/>
        <v/>
      </c>
      <c r="H234" s="75"/>
      <c r="I234" s="71" t="str">
        <f>IF(J234="Summe",SUM($I$7:I233),IF(F234="PKW",IF(D234&gt;4,G234*E234,""),IF(F234="ÖPNV",IF(D234&lt;5,"",IF(E234&gt;19,H234,E234*G234)),IF(F234="Fahrrad",IF(D234&gt;4,G234*E234,""),IF(F234="Roller/Motorrad",IF(D234&gt;4,G234*E234,""),IF(F234="Mofa/Moped",IF(D234&gt;4,G234*E234,""),IF(F234="Fahrdienst/Taxi",H234,"")))))))</f>
        <v/>
      </c>
      <c r="J234" s="112" t="str">
        <f t="shared" si="15"/>
        <v/>
      </c>
    </row>
    <row r="235" spans="1:10" ht="16.5">
      <c r="A235" s="66" t="str">
        <f t="shared" si="12"/>
        <v/>
      </c>
      <c r="B235" s="73"/>
      <c r="C235" s="73"/>
      <c r="D235" s="74"/>
      <c r="E235" s="65">
        <f t="shared" si="13"/>
        <v>0</v>
      </c>
      <c r="F235" s="73"/>
      <c r="G235" s="69" t="str">
        <f t="shared" si="14"/>
        <v/>
      </c>
      <c r="H235" s="75"/>
      <c r="I235" s="71" t="str">
        <f>IF(J235="Summe",SUM($I$7:I234),IF(F235="PKW",IF(D235&gt;4,G235*E235,""),IF(F235="ÖPNV",IF(D235&lt;5,"",IF(E235&gt;19,H235,E235*G235)),IF(F235="Fahrrad",IF(D235&gt;4,G235*E235,""),IF(F235="Roller/Motorrad",IF(D235&gt;4,G235*E235,""),IF(F235="Mofa/Moped",IF(D235&gt;4,G235*E235,""),IF(F235="Fahrdienst/Taxi",H235,"")))))))</f>
        <v/>
      </c>
      <c r="J235" s="112" t="str">
        <f t="shared" si="15"/>
        <v/>
      </c>
    </row>
    <row r="236" spans="1:10" ht="16.5">
      <c r="A236" s="66" t="str">
        <f t="shared" si="12"/>
        <v/>
      </c>
      <c r="B236" s="73"/>
      <c r="C236" s="73"/>
      <c r="D236" s="74"/>
      <c r="E236" s="65">
        <f t="shared" si="13"/>
        <v>0</v>
      </c>
      <c r="F236" s="73"/>
      <c r="G236" s="69" t="str">
        <f t="shared" si="14"/>
        <v/>
      </c>
      <c r="H236" s="75"/>
      <c r="I236" s="71" t="str">
        <f>IF(J236="Summe",SUM($I$7:I235),IF(F236="PKW",IF(D236&gt;4,G236*E236,""),IF(F236="ÖPNV",IF(D236&lt;5,"",IF(E236&gt;19,H236,E236*G236)),IF(F236="Fahrrad",IF(D236&gt;4,G236*E236,""),IF(F236="Roller/Motorrad",IF(D236&gt;4,G236*E236,""),IF(F236="Mofa/Moped",IF(D236&gt;4,G236*E236,""),IF(F236="Fahrdienst/Taxi",H236,"")))))))</f>
        <v/>
      </c>
      <c r="J236" s="112" t="str">
        <f t="shared" si="15"/>
        <v/>
      </c>
    </row>
    <row r="237" spans="1:10" ht="16.5">
      <c r="A237" s="66" t="str">
        <f t="shared" si="12"/>
        <v/>
      </c>
      <c r="B237" s="73"/>
      <c r="C237" s="73"/>
      <c r="D237" s="74"/>
      <c r="E237" s="65">
        <f t="shared" si="13"/>
        <v>0</v>
      </c>
      <c r="F237" s="73"/>
      <c r="G237" s="69" t="str">
        <f t="shared" si="14"/>
        <v/>
      </c>
      <c r="H237" s="75"/>
      <c r="I237" s="71" t="str">
        <f>IF(J237="Summe",SUM($I$7:I236),IF(F237="PKW",IF(D237&gt;4,G237*E237,""),IF(F237="ÖPNV",IF(D237&lt;5,"",IF(E237&gt;19,H237,E237*G237)),IF(F237="Fahrrad",IF(D237&gt;4,G237*E237,""),IF(F237="Roller/Motorrad",IF(D237&gt;4,G237*E237,""),IF(F237="Mofa/Moped",IF(D237&gt;4,G237*E237,""),IF(F237="Fahrdienst/Taxi",H237,"")))))))</f>
        <v/>
      </c>
      <c r="J237" s="112" t="str">
        <f t="shared" si="15"/>
        <v/>
      </c>
    </row>
    <row r="238" spans="1:10" ht="16.5">
      <c r="A238" s="66" t="str">
        <f t="shared" si="12"/>
        <v/>
      </c>
      <c r="B238" s="73"/>
      <c r="C238" s="73"/>
      <c r="D238" s="74"/>
      <c r="E238" s="65">
        <f t="shared" si="13"/>
        <v>0</v>
      </c>
      <c r="F238" s="73"/>
      <c r="G238" s="69" t="str">
        <f t="shared" si="14"/>
        <v/>
      </c>
      <c r="H238" s="75"/>
      <c r="I238" s="71" t="str">
        <f>IF(J238="Summe",SUM($I$7:I237),IF(F238="PKW",IF(D238&gt;4,G238*E238,""),IF(F238="ÖPNV",IF(D238&lt;5,"",IF(E238&gt;19,H238,E238*G238)),IF(F238="Fahrrad",IF(D238&gt;4,G238*E238,""),IF(F238="Roller/Motorrad",IF(D238&gt;4,G238*E238,""),IF(F238="Mofa/Moped",IF(D238&gt;4,G238*E238,""),IF(F238="Fahrdienst/Taxi",H238,"")))))))</f>
        <v/>
      </c>
      <c r="J238" s="112" t="str">
        <f t="shared" si="15"/>
        <v/>
      </c>
    </row>
    <row r="239" spans="1:10" ht="16.5">
      <c r="A239" s="66" t="str">
        <f t="shared" si="12"/>
        <v/>
      </c>
      <c r="B239" s="73"/>
      <c r="C239" s="73"/>
      <c r="D239" s="74"/>
      <c r="E239" s="65">
        <f t="shared" si="13"/>
        <v>0</v>
      </c>
      <c r="F239" s="73"/>
      <c r="G239" s="69" t="str">
        <f t="shared" si="14"/>
        <v/>
      </c>
      <c r="H239" s="75"/>
      <c r="I239" s="71" t="str">
        <f>IF(J239="Summe",SUM($I$7:I238),IF(F239="PKW",IF(D239&gt;4,G239*E239,""),IF(F239="ÖPNV",IF(D239&lt;5,"",IF(E239&gt;19,H239,E239*G239)),IF(F239="Fahrrad",IF(D239&gt;4,G239*E239,""),IF(F239="Roller/Motorrad",IF(D239&gt;4,G239*E239,""),IF(F239="Mofa/Moped",IF(D239&gt;4,G239*E239,""),IF(F239="Fahrdienst/Taxi",H239,"")))))))</f>
        <v/>
      </c>
      <c r="J239" s="112" t="str">
        <f t="shared" si="15"/>
        <v/>
      </c>
    </row>
    <row r="240" spans="1:10" ht="16.5">
      <c r="A240" s="66" t="str">
        <f t="shared" si="12"/>
        <v/>
      </c>
      <c r="B240" s="73"/>
      <c r="C240" s="73"/>
      <c r="D240" s="74"/>
      <c r="E240" s="65">
        <f t="shared" si="13"/>
        <v>0</v>
      </c>
      <c r="F240" s="73"/>
      <c r="G240" s="69" t="str">
        <f t="shared" si="14"/>
        <v/>
      </c>
      <c r="H240" s="75"/>
      <c r="I240" s="71" t="str">
        <f>IF(J240="Summe",SUM($I$7:I239),IF(F240="PKW",IF(D240&gt;4,G240*E240,""),IF(F240="ÖPNV",IF(D240&lt;5,"",IF(E240&gt;19,H240,E240*G240)),IF(F240="Fahrrad",IF(D240&gt;4,G240*E240,""),IF(F240="Roller/Motorrad",IF(D240&gt;4,G240*E240,""),IF(F240="Mofa/Moped",IF(D240&gt;4,G240*E240,""),IF(F240="Fahrdienst/Taxi",H240,"")))))))</f>
        <v/>
      </c>
      <c r="J240" s="112" t="str">
        <f t="shared" si="15"/>
        <v/>
      </c>
    </row>
    <row r="241" spans="1:10" ht="16.5">
      <c r="A241" s="66" t="str">
        <f t="shared" si="12"/>
        <v/>
      </c>
      <c r="B241" s="73"/>
      <c r="C241" s="73"/>
      <c r="D241" s="74"/>
      <c r="E241" s="65">
        <f t="shared" si="13"/>
        <v>0</v>
      </c>
      <c r="F241" s="73"/>
      <c r="G241" s="69" t="str">
        <f t="shared" si="14"/>
        <v/>
      </c>
      <c r="H241" s="75"/>
      <c r="I241" s="71" t="str">
        <f>IF(J241="Summe",SUM($I$7:I240),IF(F241="PKW",IF(D241&gt;4,G241*E241,""),IF(F241="ÖPNV",IF(D241&lt;5,"",IF(E241&gt;19,H241,E241*G241)),IF(F241="Fahrrad",IF(D241&gt;4,G241*E241,""),IF(F241="Roller/Motorrad",IF(D241&gt;4,G241*E241,""),IF(F241="Mofa/Moped",IF(D241&gt;4,G241*E241,""),IF(F241="Fahrdienst/Taxi",H241,"")))))))</f>
        <v/>
      </c>
      <c r="J241" s="112" t="str">
        <f t="shared" si="15"/>
        <v/>
      </c>
    </row>
    <row r="242" spans="1:10" ht="16.5">
      <c r="A242" s="66" t="str">
        <f t="shared" si="12"/>
        <v/>
      </c>
      <c r="B242" s="73"/>
      <c r="C242" s="73"/>
      <c r="D242" s="74"/>
      <c r="E242" s="65">
        <f t="shared" si="13"/>
        <v>0</v>
      </c>
      <c r="F242" s="73"/>
      <c r="G242" s="69" t="str">
        <f t="shared" si="14"/>
        <v/>
      </c>
      <c r="H242" s="75"/>
      <c r="I242" s="71" t="str">
        <f>IF(J242="Summe",SUM($I$7:I241),IF(F242="PKW",IF(D242&gt;4,G242*E242,""),IF(F242="ÖPNV",IF(D242&lt;5,"",IF(E242&gt;19,H242,E242*G242)),IF(F242="Fahrrad",IF(D242&gt;4,G242*E242,""),IF(F242="Roller/Motorrad",IF(D242&gt;4,G242*E242,""),IF(F242="Mofa/Moped",IF(D242&gt;4,G242*E242,""),IF(F242="Fahrdienst/Taxi",H242,"")))))))</f>
        <v/>
      </c>
      <c r="J242" s="112" t="str">
        <f t="shared" si="15"/>
        <v/>
      </c>
    </row>
    <row r="243" spans="1:10" ht="16.5">
      <c r="A243" s="66" t="str">
        <f t="shared" si="12"/>
        <v/>
      </c>
      <c r="B243" s="73"/>
      <c r="C243" s="73"/>
      <c r="D243" s="74"/>
      <c r="E243" s="65">
        <f t="shared" si="13"/>
        <v>0</v>
      </c>
      <c r="F243" s="73"/>
      <c r="G243" s="69" t="str">
        <f t="shared" si="14"/>
        <v/>
      </c>
      <c r="H243" s="75"/>
      <c r="I243" s="71" t="str">
        <f>IF(J243="Summe",SUM($I$7:I242),IF(F243="PKW",IF(D243&gt;4,G243*E243,""),IF(F243="ÖPNV",IF(D243&lt;5,"",IF(E243&gt;19,H243,E243*G243)),IF(F243="Fahrrad",IF(D243&gt;4,G243*E243,""),IF(F243="Roller/Motorrad",IF(D243&gt;4,G243*E243,""),IF(F243="Mofa/Moped",IF(D243&gt;4,G243*E243,""),IF(F243="Fahrdienst/Taxi",H243,"")))))))</f>
        <v/>
      </c>
      <c r="J243" s="112" t="str">
        <f t="shared" si="15"/>
        <v/>
      </c>
    </row>
    <row r="244" spans="1:10" ht="16.5">
      <c r="A244" s="66" t="str">
        <f t="shared" si="12"/>
        <v/>
      </c>
      <c r="B244" s="73"/>
      <c r="C244" s="73"/>
      <c r="D244" s="74"/>
      <c r="E244" s="65">
        <f t="shared" si="13"/>
        <v>0</v>
      </c>
      <c r="F244" s="73"/>
      <c r="G244" s="69" t="str">
        <f t="shared" si="14"/>
        <v/>
      </c>
      <c r="H244" s="75"/>
      <c r="I244" s="71" t="str">
        <f>IF(J244="Summe",SUM($I$7:I243),IF(F244="PKW",IF(D244&gt;4,G244*E244,""),IF(F244="ÖPNV",IF(D244&lt;5,"",IF(E244&gt;19,H244,E244*G244)),IF(F244="Fahrrad",IF(D244&gt;4,G244*E244,""),IF(F244="Roller/Motorrad",IF(D244&gt;4,G244*E244,""),IF(F244="Mofa/Moped",IF(D244&gt;4,G244*E244,""),IF(F244="Fahrdienst/Taxi",H244,"")))))))</f>
        <v/>
      </c>
      <c r="J244" s="112" t="str">
        <f t="shared" si="15"/>
        <v/>
      </c>
    </row>
    <row r="245" spans="1:10" ht="16.5">
      <c r="A245" s="66" t="str">
        <f t="shared" si="12"/>
        <v/>
      </c>
      <c r="B245" s="73"/>
      <c r="C245" s="73"/>
      <c r="D245" s="74"/>
      <c r="E245" s="65">
        <f t="shared" si="13"/>
        <v>0</v>
      </c>
      <c r="F245" s="73"/>
      <c r="G245" s="69" t="str">
        <f t="shared" si="14"/>
        <v/>
      </c>
      <c r="H245" s="75"/>
      <c r="I245" s="71" t="str">
        <f>IF(J245="Summe",SUM($I$7:I244),IF(F245="PKW",IF(D245&gt;4,G245*E245,""),IF(F245="ÖPNV",IF(D245&lt;5,"",IF(E245&gt;19,H245,E245*G245)),IF(F245="Fahrrad",IF(D245&gt;4,G245*E245,""),IF(F245="Roller/Motorrad",IF(D245&gt;4,G245*E245,""),IF(F245="Mofa/Moped",IF(D245&gt;4,G245*E245,""),IF(F245="Fahrdienst/Taxi",H245,"")))))))</f>
        <v/>
      </c>
      <c r="J245" s="112" t="str">
        <f t="shared" si="15"/>
        <v/>
      </c>
    </row>
    <row r="246" spans="1:10" ht="16.5">
      <c r="A246" s="66" t="str">
        <f t="shared" si="12"/>
        <v/>
      </c>
      <c r="B246" s="73"/>
      <c r="C246" s="73"/>
      <c r="D246" s="74"/>
      <c r="E246" s="65">
        <f t="shared" si="13"/>
        <v>0</v>
      </c>
      <c r="F246" s="73"/>
      <c r="G246" s="69" t="str">
        <f t="shared" si="14"/>
        <v/>
      </c>
      <c r="H246" s="75"/>
      <c r="I246" s="71" t="str">
        <f>IF(J246="Summe",SUM($I$7:I245),IF(F246="PKW",IF(D246&gt;4,G246*E246,""),IF(F246="ÖPNV",IF(D246&lt;5,"",IF(E246&gt;19,H246,E246*G246)),IF(F246="Fahrrad",IF(D246&gt;4,G246*E246,""),IF(F246="Roller/Motorrad",IF(D246&gt;4,G246*E246,""),IF(F246="Mofa/Moped",IF(D246&gt;4,G246*E246,""),IF(F246="Fahrdienst/Taxi",H246,"")))))))</f>
        <v/>
      </c>
      <c r="J246" s="112" t="str">
        <f t="shared" si="15"/>
        <v/>
      </c>
    </row>
    <row r="247" spans="1:10" ht="16.5">
      <c r="A247" s="66" t="str">
        <f t="shared" si="12"/>
        <v/>
      </c>
      <c r="B247" s="73"/>
      <c r="C247" s="73"/>
      <c r="D247" s="74"/>
      <c r="E247" s="65">
        <f t="shared" si="13"/>
        <v>0</v>
      </c>
      <c r="F247" s="73"/>
      <c r="G247" s="69" t="str">
        <f t="shared" si="14"/>
        <v/>
      </c>
      <c r="H247" s="75"/>
      <c r="I247" s="71" t="str">
        <f>IF(J247="Summe",SUM($I$7:I246),IF(F247="PKW",IF(D247&gt;4,G247*E247,""),IF(F247="ÖPNV",IF(D247&lt;5,"",IF(E247&gt;19,H247,E247*G247)),IF(F247="Fahrrad",IF(D247&gt;4,G247*E247,""),IF(F247="Roller/Motorrad",IF(D247&gt;4,G247*E247,""),IF(F247="Mofa/Moped",IF(D247&gt;4,G247*E247,""),IF(F247="Fahrdienst/Taxi",H247,"")))))))</f>
        <v/>
      </c>
      <c r="J247" s="112" t="str">
        <f t="shared" si="15"/>
        <v/>
      </c>
    </row>
    <row r="248" spans="1:10" ht="16.5">
      <c r="A248" s="66" t="str">
        <f t="shared" si="12"/>
        <v/>
      </c>
      <c r="B248" s="73"/>
      <c r="C248" s="73"/>
      <c r="D248" s="74"/>
      <c r="E248" s="65">
        <f t="shared" si="13"/>
        <v>0</v>
      </c>
      <c r="F248" s="73"/>
      <c r="G248" s="69" t="str">
        <f t="shared" si="14"/>
        <v/>
      </c>
      <c r="H248" s="75"/>
      <c r="I248" s="71" t="str">
        <f>IF(J248="Summe",SUM($I$7:I247),IF(F248="PKW",IF(D248&gt;4,G248*E248,""),IF(F248="ÖPNV",IF(D248&lt;5,"",IF(E248&gt;19,H248,E248*G248)),IF(F248="Fahrrad",IF(D248&gt;4,G248*E248,""),IF(F248="Roller/Motorrad",IF(D248&gt;4,G248*E248,""),IF(F248="Mofa/Moped",IF(D248&gt;4,G248*E248,""),IF(F248="Fahrdienst/Taxi",H248,"")))))))</f>
        <v/>
      </c>
      <c r="J248" s="112" t="str">
        <f t="shared" si="15"/>
        <v/>
      </c>
    </row>
    <row r="249" spans="1:10" ht="16.5">
      <c r="A249" s="66" t="str">
        <f t="shared" si="12"/>
        <v/>
      </c>
      <c r="B249" s="73"/>
      <c r="C249" s="73"/>
      <c r="D249" s="74"/>
      <c r="E249" s="65">
        <f t="shared" si="13"/>
        <v>0</v>
      </c>
      <c r="F249" s="73"/>
      <c r="G249" s="69" t="str">
        <f t="shared" si="14"/>
        <v/>
      </c>
      <c r="H249" s="75"/>
      <c r="I249" s="71" t="str">
        <f>IF(J249="Summe",SUM($I$7:I248),IF(F249="PKW",IF(D249&gt;4,G249*E249,""),IF(F249="ÖPNV",IF(D249&lt;5,"",IF(E249&gt;19,H249,E249*G249)),IF(F249="Fahrrad",IF(D249&gt;4,G249*E249,""),IF(F249="Roller/Motorrad",IF(D249&gt;4,G249*E249,""),IF(F249="Mofa/Moped",IF(D249&gt;4,G249*E249,""),IF(F249="Fahrdienst/Taxi",H249,"")))))))</f>
        <v/>
      </c>
      <c r="J249" s="112" t="str">
        <f t="shared" si="15"/>
        <v/>
      </c>
    </row>
    <row r="250" spans="1:10" ht="16.5">
      <c r="A250" s="66" t="str">
        <f t="shared" si="12"/>
        <v/>
      </c>
      <c r="B250" s="73"/>
      <c r="C250" s="73"/>
      <c r="D250" s="74"/>
      <c r="E250" s="65">
        <f t="shared" si="13"/>
        <v>0</v>
      </c>
      <c r="F250" s="73"/>
      <c r="G250" s="69" t="str">
        <f t="shared" si="14"/>
        <v/>
      </c>
      <c r="H250" s="75"/>
      <c r="I250" s="71" t="str">
        <f>IF(J250="Summe",SUM($I$7:I249),IF(F250="PKW",IF(D250&gt;4,G250*E250,""),IF(F250="ÖPNV",IF(D250&lt;5,"",IF(E250&gt;19,H250,E250*G250)),IF(F250="Fahrrad",IF(D250&gt;4,G250*E250,""),IF(F250="Roller/Motorrad",IF(D250&gt;4,G250*E250,""),IF(F250="Mofa/Moped",IF(D250&gt;4,G250*E250,""),IF(F250="Fahrdienst/Taxi",H250,"")))))))</f>
        <v/>
      </c>
      <c r="J250" s="112" t="str">
        <f t="shared" si="15"/>
        <v/>
      </c>
    </row>
    <row r="251" spans="1:10" ht="16.5">
      <c r="A251" s="66" t="str">
        <f t="shared" si="12"/>
        <v/>
      </c>
      <c r="B251" s="73"/>
      <c r="C251" s="73"/>
      <c r="D251" s="74"/>
      <c r="E251" s="65">
        <f t="shared" si="13"/>
        <v>0</v>
      </c>
      <c r="F251" s="73"/>
      <c r="G251" s="69" t="str">
        <f t="shared" si="14"/>
        <v/>
      </c>
      <c r="H251" s="75"/>
      <c r="I251" s="71" t="str">
        <f>IF(J251="Summe",SUM($I$7:I250),IF(F251="PKW",IF(D251&gt;4,G251*E251,""),IF(F251="ÖPNV",IF(D251&lt;5,"",IF(E251&gt;19,H251,E251*G251)),IF(F251="Fahrrad",IF(D251&gt;4,G251*E251,""),IF(F251="Roller/Motorrad",IF(D251&gt;4,G251*E251,""),IF(F251="Mofa/Moped",IF(D251&gt;4,G251*E251,""),IF(F251="Fahrdienst/Taxi",H251,"")))))))</f>
        <v/>
      </c>
      <c r="J251" s="112" t="str">
        <f t="shared" si="15"/>
        <v/>
      </c>
    </row>
    <row r="252" spans="1:10" ht="16.5">
      <c r="A252" s="66" t="str">
        <f t="shared" si="12"/>
        <v/>
      </c>
      <c r="B252" s="73"/>
      <c r="C252" s="73"/>
      <c r="D252" s="74"/>
      <c r="E252" s="65">
        <f t="shared" si="13"/>
        <v>0</v>
      </c>
      <c r="F252" s="73"/>
      <c r="G252" s="69" t="str">
        <f t="shared" si="14"/>
        <v/>
      </c>
      <c r="H252" s="75"/>
      <c r="I252" s="71" t="str">
        <f>IF(J252="Summe",SUM($I$7:I251),IF(F252="PKW",IF(D252&gt;4,G252*E252,""),IF(F252="ÖPNV",IF(D252&lt;5,"",IF(E252&gt;19,H252,E252*G252)),IF(F252="Fahrrad",IF(D252&gt;4,G252*E252,""),IF(F252="Roller/Motorrad",IF(D252&gt;4,G252*E252,""),IF(F252="Mofa/Moped",IF(D252&gt;4,G252*E252,""),IF(F252="Fahrdienst/Taxi",H252,"")))))))</f>
        <v/>
      </c>
      <c r="J252" s="112" t="str">
        <f t="shared" si="15"/>
        <v/>
      </c>
    </row>
    <row r="253" spans="1:10" ht="16.5">
      <c r="A253" s="66" t="str">
        <f t="shared" si="12"/>
        <v/>
      </c>
      <c r="B253" s="73"/>
      <c r="C253" s="73"/>
      <c r="D253" s="74"/>
      <c r="E253" s="65">
        <f t="shared" si="13"/>
        <v>0</v>
      </c>
      <c r="F253" s="73"/>
      <c r="G253" s="69" t="str">
        <f t="shared" si="14"/>
        <v/>
      </c>
      <c r="H253" s="75"/>
      <c r="I253" s="71" t="str">
        <f>IF(J253="Summe",SUM($I$7:I252),IF(F253="PKW",IF(D253&gt;4,G253*E253,""),IF(F253="ÖPNV",IF(D253&lt;5,"",IF(E253&gt;19,H253,E253*G253)),IF(F253="Fahrrad",IF(D253&gt;4,G253*E253,""),IF(F253="Roller/Motorrad",IF(D253&gt;4,G253*E253,""),IF(F253="Mofa/Moped",IF(D253&gt;4,G253*E253,""),IF(F253="Fahrdienst/Taxi",H253,"")))))))</f>
        <v/>
      </c>
      <c r="J253" s="112" t="str">
        <f t="shared" si="15"/>
        <v/>
      </c>
    </row>
    <row r="254" spans="1:10" ht="16.5">
      <c r="A254" s="66" t="str">
        <f t="shared" si="12"/>
        <v/>
      </c>
      <c r="B254" s="73"/>
      <c r="C254" s="73"/>
      <c r="D254" s="74"/>
      <c r="E254" s="65">
        <f t="shared" si="13"/>
        <v>0</v>
      </c>
      <c r="F254" s="73"/>
      <c r="G254" s="69" t="str">
        <f t="shared" si="14"/>
        <v/>
      </c>
      <c r="H254" s="75"/>
      <c r="I254" s="71" t="str">
        <f>IF(J254="Summe",SUM($I$7:I253),IF(F254="PKW",IF(D254&gt;4,G254*E254,""),IF(F254="ÖPNV",IF(D254&lt;5,"",IF(E254&gt;19,H254,E254*G254)),IF(F254="Fahrrad",IF(D254&gt;4,G254*E254,""),IF(F254="Roller/Motorrad",IF(D254&gt;4,G254*E254,""),IF(F254="Mofa/Moped",IF(D254&gt;4,G254*E254,""),IF(F254="Fahrdienst/Taxi",H254,"")))))))</f>
        <v/>
      </c>
      <c r="J254" s="112" t="str">
        <f t="shared" si="15"/>
        <v/>
      </c>
    </row>
    <row r="255" spans="1:10" ht="16.5">
      <c r="A255" s="66" t="str">
        <f t="shared" si="12"/>
        <v/>
      </c>
      <c r="B255" s="73"/>
      <c r="C255" s="73"/>
      <c r="D255" s="74"/>
      <c r="E255" s="65">
        <f t="shared" si="13"/>
        <v>0</v>
      </c>
      <c r="F255" s="73"/>
      <c r="G255" s="69" t="str">
        <f t="shared" si="14"/>
        <v/>
      </c>
      <c r="H255" s="75"/>
      <c r="I255" s="71" t="str">
        <f>IF(J255="Summe",SUM($I$7:I254),IF(F255="PKW",IF(D255&gt;4,G255*E255,""),IF(F255="ÖPNV",IF(D255&lt;5,"",IF(E255&gt;19,H255,E255*G255)),IF(F255="Fahrrad",IF(D255&gt;4,G255*E255,""),IF(F255="Roller/Motorrad",IF(D255&gt;4,G255*E255,""),IF(F255="Mofa/Moped",IF(D255&gt;4,G255*E255,""),IF(F255="Fahrdienst/Taxi",H255,"")))))))</f>
        <v/>
      </c>
      <c r="J255" s="112" t="str">
        <f t="shared" si="15"/>
        <v/>
      </c>
    </row>
    <row r="256" spans="1:10" ht="16.5">
      <c r="A256" s="66" t="str">
        <f t="shared" si="12"/>
        <v/>
      </c>
      <c r="B256" s="73"/>
      <c r="C256" s="73"/>
      <c r="D256" s="74"/>
      <c r="E256" s="65">
        <f t="shared" si="13"/>
        <v>0</v>
      </c>
      <c r="F256" s="73"/>
      <c r="G256" s="69" t="str">
        <f t="shared" si="14"/>
        <v/>
      </c>
      <c r="H256" s="75"/>
      <c r="I256" s="71" t="str">
        <f>IF(J256="Summe",SUM($I$7:I255),IF(F256="PKW",IF(D256&gt;4,G256*E256,""),IF(F256="ÖPNV",IF(D256&lt;5,"",IF(E256&gt;19,H256,E256*G256)),IF(F256="Fahrrad",IF(D256&gt;4,G256*E256,""),IF(F256="Roller/Motorrad",IF(D256&gt;4,G256*E256,""),IF(F256="Mofa/Moped",IF(D256&gt;4,G256*E256,""),IF(F256="Fahrdienst/Taxi",H256,"")))))))</f>
        <v/>
      </c>
      <c r="J256" s="112" t="str">
        <f t="shared" si="15"/>
        <v/>
      </c>
    </row>
    <row r="257" spans="1:10" ht="16.5">
      <c r="A257" s="66" t="str">
        <f t="shared" si="12"/>
        <v/>
      </c>
      <c r="B257" s="73"/>
      <c r="C257" s="73"/>
      <c r="D257" s="74"/>
      <c r="E257" s="65">
        <f t="shared" si="13"/>
        <v>0</v>
      </c>
      <c r="F257" s="73"/>
      <c r="G257" s="69" t="str">
        <f t="shared" si="14"/>
        <v/>
      </c>
      <c r="H257" s="75"/>
      <c r="I257" s="71" t="str">
        <f>IF(J257="Summe",SUM($I$7:I256),IF(F257="PKW",IF(D257&gt;4,G257*E257,""),IF(F257="ÖPNV",IF(D257&lt;5,"",IF(E257&gt;19,H257,E257*G257)),IF(F257="Fahrrad",IF(D257&gt;4,G257*E257,""),IF(F257="Roller/Motorrad",IF(D257&gt;4,G257*E257,""),IF(F257="Mofa/Moped",IF(D257&gt;4,G257*E257,""),IF(F257="Fahrdienst/Taxi",H257,"")))))))</f>
        <v/>
      </c>
      <c r="J257" s="112" t="str">
        <f t="shared" si="15"/>
        <v/>
      </c>
    </row>
    <row r="258" spans="1:10" ht="16.5">
      <c r="A258" s="66" t="str">
        <f t="shared" si="12"/>
        <v/>
      </c>
      <c r="B258" s="73"/>
      <c r="C258" s="73"/>
      <c r="D258" s="74"/>
      <c r="E258" s="65">
        <f t="shared" si="13"/>
        <v>0</v>
      </c>
      <c r="F258" s="73"/>
      <c r="G258" s="69" t="str">
        <f t="shared" si="14"/>
        <v/>
      </c>
      <c r="H258" s="75"/>
      <c r="I258" s="71" t="str">
        <f>IF(J258="Summe",SUM($I$7:I257),IF(F258="PKW",IF(D258&gt;4,G258*E258,""),IF(F258="ÖPNV",IF(D258&lt;5,"",IF(E258&gt;19,H258,E258*G258)),IF(F258="Fahrrad",IF(D258&gt;4,G258*E258,""),IF(F258="Roller/Motorrad",IF(D258&gt;4,G258*E258,""),IF(F258="Mofa/Moped",IF(D258&gt;4,G258*E258,""),IF(F258="Fahrdienst/Taxi",H258,"")))))))</f>
        <v/>
      </c>
      <c r="J258" s="112" t="str">
        <f t="shared" si="15"/>
        <v/>
      </c>
    </row>
    <row r="259" spans="1:10" ht="16.5">
      <c r="A259" s="66" t="str">
        <f t="shared" si="12"/>
        <v/>
      </c>
      <c r="B259" s="73"/>
      <c r="C259" s="73"/>
      <c r="D259" s="74"/>
      <c r="E259" s="65">
        <f t="shared" si="13"/>
        <v>0</v>
      </c>
      <c r="F259" s="73"/>
      <c r="G259" s="69" t="str">
        <f t="shared" si="14"/>
        <v/>
      </c>
      <c r="H259" s="75"/>
      <c r="I259" s="71" t="str">
        <f>IF(J259="Summe",SUM($I$7:I258),IF(F259="PKW",IF(D259&gt;4,G259*E259,""),IF(F259="ÖPNV",IF(D259&lt;5,"",IF(E259&gt;19,H259,E259*G259)),IF(F259="Fahrrad",IF(D259&gt;4,G259*E259,""),IF(F259="Roller/Motorrad",IF(D259&gt;4,G259*E259,""),IF(F259="Mofa/Moped",IF(D259&gt;4,G259*E259,""),IF(F259="Fahrdienst/Taxi",H259,"")))))))</f>
        <v/>
      </c>
      <c r="J259" s="112" t="str">
        <f t="shared" si="15"/>
        <v/>
      </c>
    </row>
    <row r="260" spans="1:10" ht="16.5">
      <c r="A260" s="66" t="str">
        <f t="shared" si="12"/>
        <v/>
      </c>
      <c r="B260" s="73"/>
      <c r="C260" s="73"/>
      <c r="D260" s="74"/>
      <c r="E260" s="65">
        <f t="shared" si="13"/>
        <v>0</v>
      </c>
      <c r="F260" s="73"/>
      <c r="G260" s="69" t="str">
        <f t="shared" si="14"/>
        <v/>
      </c>
      <c r="H260" s="75"/>
      <c r="I260" s="71" t="str">
        <f>IF(J260="Summe",SUM($I$7:I259),IF(F260="PKW",IF(D260&gt;4,G260*E260,""),IF(F260="ÖPNV",IF(D260&lt;5,"",IF(E260&gt;19,H260,E260*G260)),IF(F260="Fahrrad",IF(D260&gt;4,G260*E260,""),IF(F260="Roller/Motorrad",IF(D260&gt;4,G260*E260,""),IF(F260="Mofa/Moped",IF(D260&gt;4,G260*E260,""),IF(F260="Fahrdienst/Taxi",H260,"")))))))</f>
        <v/>
      </c>
      <c r="J260" s="112" t="str">
        <f t="shared" si="15"/>
        <v/>
      </c>
    </row>
    <row r="261" spans="1:10" ht="16.5">
      <c r="A261" s="66" t="str">
        <f t="shared" si="12"/>
        <v/>
      </c>
      <c r="B261" s="73"/>
      <c r="C261" s="73"/>
      <c r="D261" s="74"/>
      <c r="E261" s="65">
        <f t="shared" si="13"/>
        <v>0</v>
      </c>
      <c r="F261" s="73"/>
      <c r="G261" s="69" t="str">
        <f t="shared" si="14"/>
        <v/>
      </c>
      <c r="H261" s="75"/>
      <c r="I261" s="71" t="str">
        <f>IF(J261="Summe",SUM($I$7:I260),IF(F261="PKW",IF(D261&gt;4,G261*E261,""),IF(F261="ÖPNV",IF(D261&lt;5,"",IF(E261&gt;19,H261,E261*G261)),IF(F261="Fahrrad",IF(D261&gt;4,G261*E261,""),IF(F261="Roller/Motorrad",IF(D261&gt;4,G261*E261,""),IF(F261="Mofa/Moped",IF(D261&gt;4,G261*E261,""),IF(F261="Fahrdienst/Taxi",H261,"")))))))</f>
        <v/>
      </c>
      <c r="J261" s="112" t="str">
        <f t="shared" si="15"/>
        <v/>
      </c>
    </row>
    <row r="262" spans="1:10" ht="16.5">
      <c r="A262" s="66" t="str">
        <f t="shared" si="12"/>
        <v/>
      </c>
      <c r="B262" s="73"/>
      <c r="C262" s="73"/>
      <c r="D262" s="74"/>
      <c r="E262" s="65">
        <f t="shared" si="13"/>
        <v>0</v>
      </c>
      <c r="F262" s="73"/>
      <c r="G262" s="69" t="str">
        <f t="shared" si="14"/>
        <v/>
      </c>
      <c r="H262" s="75"/>
      <c r="I262" s="71" t="str">
        <f>IF(J262="Summe",SUM($I$7:I261),IF(F262="PKW",IF(D262&gt;4,G262*E262,""),IF(F262="ÖPNV",IF(D262&lt;5,"",IF(E262&gt;19,H262,E262*G262)),IF(F262="Fahrrad",IF(D262&gt;4,G262*E262,""),IF(F262="Roller/Motorrad",IF(D262&gt;4,G262*E262,""),IF(F262="Mofa/Moped",IF(D262&gt;4,G262*E262,""),IF(F262="Fahrdienst/Taxi",H262,"")))))))</f>
        <v/>
      </c>
      <c r="J262" s="112" t="str">
        <f t="shared" si="15"/>
        <v/>
      </c>
    </row>
    <row r="263" spans="1:10" ht="16.5">
      <c r="A263" s="66" t="str">
        <f t="shared" ref="A263:A300" si="16">IF(J263="Summe","GESAMTSUMME","")</f>
        <v/>
      </c>
      <c r="B263" s="73"/>
      <c r="C263" s="73"/>
      <c r="D263" s="74"/>
      <c r="E263" s="65">
        <f t="shared" ref="E263:E300" si="17">D263*2</f>
        <v>0</v>
      </c>
      <c r="F263" s="73"/>
      <c r="G263" s="69" t="str">
        <f t="shared" ref="G263:G300" si="18">IF(AND(J263="Ausnahme",F263="ÖPNV"),H263/E263,"")</f>
        <v/>
      </c>
      <c r="H263" s="75"/>
      <c r="I263" s="71" t="str">
        <f>IF(J263="Summe",SUM($I$7:I262),IF(F263="PKW",IF(D263&gt;4,G263*E263,""),IF(F263="ÖPNV",IF(D263&lt;5,"",IF(E263&gt;19,H263,E263*G263)),IF(F263="Fahrrad",IF(D263&gt;4,G263*E263,""),IF(F263="Roller/Motorrad",IF(D263&gt;4,G263*E263,""),IF(F263="Mofa/Moped",IF(D263&gt;4,G263*E263,""),IF(F263="Fahrdienst/Taxi",H263,"")))))))</f>
        <v/>
      </c>
      <c r="J263" s="112" t="str">
        <f t="shared" ref="J263:J300" si="19">IF(F263="Fahrdienst/Taxi","Abrechnung beigefügt","")</f>
        <v/>
      </c>
    </row>
    <row r="264" spans="1:10" ht="16.5">
      <c r="A264" s="66" t="str">
        <f t="shared" si="16"/>
        <v/>
      </c>
      <c r="B264" s="73"/>
      <c r="C264" s="73"/>
      <c r="D264" s="74"/>
      <c r="E264" s="65">
        <f t="shared" si="17"/>
        <v>0</v>
      </c>
      <c r="F264" s="73"/>
      <c r="G264" s="69" t="str">
        <f t="shared" si="18"/>
        <v/>
      </c>
      <c r="H264" s="75"/>
      <c r="I264" s="71" t="str">
        <f>IF(J264="Summe",SUM($I$7:I263),IF(F264="PKW",IF(D264&gt;4,G264*E264,""),IF(F264="ÖPNV",IF(D264&lt;5,"",IF(E264&gt;19,H264,E264*G264)),IF(F264="Fahrrad",IF(D264&gt;4,G264*E264,""),IF(F264="Roller/Motorrad",IF(D264&gt;4,G264*E264,""),IF(F264="Mofa/Moped",IF(D264&gt;4,G264*E264,""),IF(F264="Fahrdienst/Taxi",H264,"")))))))</f>
        <v/>
      </c>
      <c r="J264" s="112" t="str">
        <f t="shared" si="19"/>
        <v/>
      </c>
    </row>
    <row r="265" spans="1:10" ht="16.5">
      <c r="A265" s="66" t="str">
        <f t="shared" si="16"/>
        <v/>
      </c>
      <c r="B265" s="73"/>
      <c r="C265" s="73"/>
      <c r="D265" s="74"/>
      <c r="E265" s="65">
        <f t="shared" si="17"/>
        <v>0</v>
      </c>
      <c r="F265" s="73"/>
      <c r="G265" s="69" t="str">
        <f t="shared" si="18"/>
        <v/>
      </c>
      <c r="H265" s="75"/>
      <c r="I265" s="71" t="str">
        <f>IF(J265="Summe",SUM($I$7:I264),IF(F265="PKW",IF(D265&gt;4,G265*E265,""),IF(F265="ÖPNV",IF(D265&lt;5,"",IF(E265&gt;19,H265,E265*G265)),IF(F265="Fahrrad",IF(D265&gt;4,G265*E265,""),IF(F265="Roller/Motorrad",IF(D265&gt;4,G265*E265,""),IF(F265="Mofa/Moped",IF(D265&gt;4,G265*E265,""),IF(F265="Fahrdienst/Taxi",H265,"")))))))</f>
        <v/>
      </c>
      <c r="J265" s="112" t="str">
        <f t="shared" si="19"/>
        <v/>
      </c>
    </row>
    <row r="266" spans="1:10" ht="16.5">
      <c r="A266" s="66" t="str">
        <f t="shared" si="16"/>
        <v/>
      </c>
      <c r="B266" s="73"/>
      <c r="C266" s="73"/>
      <c r="D266" s="74"/>
      <c r="E266" s="65">
        <f t="shared" si="17"/>
        <v>0</v>
      </c>
      <c r="F266" s="73"/>
      <c r="G266" s="69" t="str">
        <f t="shared" si="18"/>
        <v/>
      </c>
      <c r="H266" s="75"/>
      <c r="I266" s="71" t="str">
        <f>IF(J266="Summe",SUM($I$7:I265),IF(F266="PKW",IF(D266&gt;4,G266*E266,""),IF(F266="ÖPNV",IF(D266&lt;5,"",IF(E266&gt;19,H266,E266*G266)),IF(F266="Fahrrad",IF(D266&gt;4,G266*E266,""),IF(F266="Roller/Motorrad",IF(D266&gt;4,G266*E266,""),IF(F266="Mofa/Moped",IF(D266&gt;4,G266*E266,""),IF(F266="Fahrdienst/Taxi",H266,"")))))))</f>
        <v/>
      </c>
      <c r="J266" s="112" t="str">
        <f t="shared" si="19"/>
        <v/>
      </c>
    </row>
    <row r="267" spans="1:10" ht="16.5">
      <c r="A267" s="66" t="str">
        <f t="shared" si="16"/>
        <v/>
      </c>
      <c r="B267" s="73"/>
      <c r="C267" s="73"/>
      <c r="D267" s="74"/>
      <c r="E267" s="65">
        <f t="shared" si="17"/>
        <v>0</v>
      </c>
      <c r="F267" s="73"/>
      <c r="G267" s="69" t="str">
        <f t="shared" si="18"/>
        <v/>
      </c>
      <c r="H267" s="75"/>
      <c r="I267" s="71" t="str">
        <f>IF(J267="Summe",SUM($I$7:I266),IF(F267="PKW",IF(D267&gt;4,G267*E267,""),IF(F267="ÖPNV",IF(D267&lt;5,"",IF(E267&gt;19,H267,E267*G267)),IF(F267="Fahrrad",IF(D267&gt;4,G267*E267,""),IF(F267="Roller/Motorrad",IF(D267&gt;4,G267*E267,""),IF(F267="Mofa/Moped",IF(D267&gt;4,G267*E267,""),IF(F267="Fahrdienst/Taxi",H267,"")))))))</f>
        <v/>
      </c>
      <c r="J267" s="112" t="str">
        <f t="shared" si="19"/>
        <v/>
      </c>
    </row>
    <row r="268" spans="1:10" ht="16.5">
      <c r="A268" s="66" t="str">
        <f t="shared" si="16"/>
        <v/>
      </c>
      <c r="B268" s="73"/>
      <c r="C268" s="73"/>
      <c r="D268" s="74"/>
      <c r="E268" s="65">
        <f t="shared" si="17"/>
        <v>0</v>
      </c>
      <c r="F268" s="73"/>
      <c r="G268" s="69" t="str">
        <f t="shared" si="18"/>
        <v/>
      </c>
      <c r="H268" s="75"/>
      <c r="I268" s="71" t="str">
        <f>IF(J268="Summe",SUM($I$7:I267),IF(F268="PKW",IF(D268&gt;4,G268*E268,""),IF(F268="ÖPNV",IF(D268&lt;5,"",IF(E268&gt;19,H268,E268*G268)),IF(F268="Fahrrad",IF(D268&gt;4,G268*E268,""),IF(F268="Roller/Motorrad",IF(D268&gt;4,G268*E268,""),IF(F268="Mofa/Moped",IF(D268&gt;4,G268*E268,""),IF(F268="Fahrdienst/Taxi",H268,"")))))))</f>
        <v/>
      </c>
      <c r="J268" s="112" t="str">
        <f t="shared" si="19"/>
        <v/>
      </c>
    </row>
    <row r="269" spans="1:10" ht="16.5">
      <c r="A269" s="66" t="str">
        <f t="shared" si="16"/>
        <v/>
      </c>
      <c r="B269" s="73"/>
      <c r="C269" s="73"/>
      <c r="D269" s="74"/>
      <c r="E269" s="65">
        <f t="shared" si="17"/>
        <v>0</v>
      </c>
      <c r="F269" s="73"/>
      <c r="G269" s="69" t="str">
        <f t="shared" si="18"/>
        <v/>
      </c>
      <c r="H269" s="75"/>
      <c r="I269" s="71" t="str">
        <f>IF(J269="Summe",SUM($I$7:I268),IF(F269="PKW",IF(D269&gt;4,G269*E269,""),IF(F269="ÖPNV",IF(D269&lt;5,"",IF(E269&gt;19,H269,E269*G269)),IF(F269="Fahrrad",IF(D269&gt;4,G269*E269,""),IF(F269="Roller/Motorrad",IF(D269&gt;4,G269*E269,""),IF(F269="Mofa/Moped",IF(D269&gt;4,G269*E269,""),IF(F269="Fahrdienst/Taxi",H269,"")))))))</f>
        <v/>
      </c>
      <c r="J269" s="112" t="str">
        <f t="shared" si="19"/>
        <v/>
      </c>
    </row>
    <row r="270" spans="1:10" ht="16.5">
      <c r="A270" s="66" t="str">
        <f t="shared" si="16"/>
        <v/>
      </c>
      <c r="B270" s="73"/>
      <c r="C270" s="73"/>
      <c r="D270" s="74"/>
      <c r="E270" s="65">
        <f t="shared" si="17"/>
        <v>0</v>
      </c>
      <c r="F270" s="73"/>
      <c r="G270" s="69" t="str">
        <f t="shared" si="18"/>
        <v/>
      </c>
      <c r="H270" s="75"/>
      <c r="I270" s="71" t="str">
        <f>IF(J270="Summe",SUM($I$7:I269),IF(F270="PKW",IF(D270&gt;4,G270*E270,""),IF(F270="ÖPNV",IF(D270&lt;5,"",IF(E270&gt;19,H270,E270*G270)),IF(F270="Fahrrad",IF(D270&gt;4,G270*E270,""),IF(F270="Roller/Motorrad",IF(D270&gt;4,G270*E270,""),IF(F270="Mofa/Moped",IF(D270&gt;4,G270*E270,""),IF(F270="Fahrdienst/Taxi",H270,"")))))))</f>
        <v/>
      </c>
      <c r="J270" s="112" t="str">
        <f t="shared" si="19"/>
        <v/>
      </c>
    </row>
    <row r="271" spans="1:10" ht="16.5">
      <c r="A271" s="66" t="str">
        <f t="shared" si="16"/>
        <v/>
      </c>
      <c r="B271" s="73"/>
      <c r="C271" s="73"/>
      <c r="D271" s="74"/>
      <c r="E271" s="65">
        <f t="shared" si="17"/>
        <v>0</v>
      </c>
      <c r="F271" s="73"/>
      <c r="G271" s="69" t="str">
        <f t="shared" si="18"/>
        <v/>
      </c>
      <c r="H271" s="75"/>
      <c r="I271" s="71" t="str">
        <f>IF(J271="Summe",SUM($I$7:I270),IF(F271="PKW",IF(D271&gt;4,G271*E271,""),IF(F271="ÖPNV",IF(D271&lt;5,"",IF(E271&gt;19,H271,E271*G271)),IF(F271="Fahrrad",IF(D271&gt;4,G271*E271,""),IF(F271="Roller/Motorrad",IF(D271&gt;4,G271*E271,""),IF(F271="Mofa/Moped",IF(D271&gt;4,G271*E271,""),IF(F271="Fahrdienst/Taxi",H271,"")))))))</f>
        <v/>
      </c>
      <c r="J271" s="112" t="str">
        <f t="shared" si="19"/>
        <v/>
      </c>
    </row>
    <row r="272" spans="1:10" ht="16.5">
      <c r="A272" s="66" t="str">
        <f t="shared" si="16"/>
        <v/>
      </c>
      <c r="B272" s="73"/>
      <c r="C272" s="73"/>
      <c r="D272" s="74"/>
      <c r="E272" s="65">
        <f t="shared" si="17"/>
        <v>0</v>
      </c>
      <c r="F272" s="73"/>
      <c r="G272" s="69" t="str">
        <f t="shared" si="18"/>
        <v/>
      </c>
      <c r="H272" s="75"/>
      <c r="I272" s="71" t="str">
        <f>IF(J272="Summe",SUM($I$7:I271),IF(F272="PKW",IF(D272&gt;4,G272*E272,""),IF(F272="ÖPNV",IF(D272&lt;5,"",IF(E272&gt;19,H272,E272*G272)),IF(F272="Fahrrad",IF(D272&gt;4,G272*E272,""),IF(F272="Roller/Motorrad",IF(D272&gt;4,G272*E272,""),IF(F272="Mofa/Moped",IF(D272&gt;4,G272*E272,""),IF(F272="Fahrdienst/Taxi",H272,"")))))))</f>
        <v/>
      </c>
      <c r="J272" s="112" t="str">
        <f t="shared" si="19"/>
        <v/>
      </c>
    </row>
    <row r="273" spans="1:10" ht="16.5">
      <c r="A273" s="66" t="str">
        <f t="shared" si="16"/>
        <v/>
      </c>
      <c r="B273" s="73"/>
      <c r="C273" s="73"/>
      <c r="D273" s="74"/>
      <c r="E273" s="65">
        <f t="shared" si="17"/>
        <v>0</v>
      </c>
      <c r="F273" s="73"/>
      <c r="G273" s="69" t="str">
        <f t="shared" si="18"/>
        <v/>
      </c>
      <c r="H273" s="75"/>
      <c r="I273" s="71" t="str">
        <f>IF(J273="Summe",SUM($I$7:I272),IF(F273="PKW",IF(D273&gt;4,G273*E273,""),IF(F273="ÖPNV",IF(D273&lt;5,"",IF(E273&gt;19,H273,E273*G273)),IF(F273="Fahrrad",IF(D273&gt;4,G273*E273,""),IF(F273="Roller/Motorrad",IF(D273&gt;4,G273*E273,""),IF(F273="Mofa/Moped",IF(D273&gt;4,G273*E273,""),IF(F273="Fahrdienst/Taxi",H273,"")))))))</f>
        <v/>
      </c>
      <c r="J273" s="112" t="str">
        <f t="shared" si="19"/>
        <v/>
      </c>
    </row>
    <row r="274" spans="1:10" ht="16.5">
      <c r="A274" s="66" t="str">
        <f t="shared" si="16"/>
        <v/>
      </c>
      <c r="B274" s="73"/>
      <c r="C274" s="73"/>
      <c r="D274" s="74"/>
      <c r="E274" s="65">
        <f t="shared" si="17"/>
        <v>0</v>
      </c>
      <c r="F274" s="73"/>
      <c r="G274" s="69" t="str">
        <f t="shared" si="18"/>
        <v/>
      </c>
      <c r="H274" s="75"/>
      <c r="I274" s="71" t="str">
        <f>IF(J274="Summe",SUM($I$7:I273),IF(F274="PKW",IF(D274&gt;4,G274*E274,""),IF(F274="ÖPNV",IF(D274&lt;5,"",IF(E274&gt;19,H274,E274*G274)),IF(F274="Fahrrad",IF(D274&gt;4,G274*E274,""),IF(F274="Roller/Motorrad",IF(D274&gt;4,G274*E274,""),IF(F274="Mofa/Moped",IF(D274&gt;4,G274*E274,""),IF(F274="Fahrdienst/Taxi",H274,"")))))))</f>
        <v/>
      </c>
      <c r="J274" s="112" t="str">
        <f t="shared" si="19"/>
        <v/>
      </c>
    </row>
    <row r="275" spans="1:10" ht="16.5">
      <c r="A275" s="66" t="str">
        <f t="shared" si="16"/>
        <v/>
      </c>
      <c r="B275" s="73"/>
      <c r="C275" s="73"/>
      <c r="D275" s="74"/>
      <c r="E275" s="65">
        <f t="shared" si="17"/>
        <v>0</v>
      </c>
      <c r="F275" s="73"/>
      <c r="G275" s="69" t="str">
        <f t="shared" si="18"/>
        <v/>
      </c>
      <c r="H275" s="75"/>
      <c r="I275" s="71" t="str">
        <f>IF(J275="Summe",SUM($I$7:I274),IF(F275="PKW",IF(D275&gt;4,G275*E275,""),IF(F275="ÖPNV",IF(D275&lt;5,"",IF(E275&gt;19,H275,E275*G275)),IF(F275="Fahrrad",IF(D275&gt;4,G275*E275,""),IF(F275="Roller/Motorrad",IF(D275&gt;4,G275*E275,""),IF(F275="Mofa/Moped",IF(D275&gt;4,G275*E275,""),IF(F275="Fahrdienst/Taxi",H275,"")))))))</f>
        <v/>
      </c>
      <c r="J275" s="112" t="str">
        <f t="shared" si="19"/>
        <v/>
      </c>
    </row>
    <row r="276" spans="1:10" ht="16.5">
      <c r="A276" s="66" t="str">
        <f t="shared" si="16"/>
        <v/>
      </c>
      <c r="B276" s="73"/>
      <c r="C276" s="73"/>
      <c r="D276" s="74"/>
      <c r="E276" s="65">
        <f t="shared" si="17"/>
        <v>0</v>
      </c>
      <c r="F276" s="73"/>
      <c r="G276" s="69" t="str">
        <f t="shared" si="18"/>
        <v/>
      </c>
      <c r="H276" s="75"/>
      <c r="I276" s="71" t="str">
        <f>IF(J276="Summe",SUM($I$7:I275),IF(F276="PKW",IF(D276&gt;4,G276*E276,""),IF(F276="ÖPNV",IF(D276&lt;5,"",IF(E276&gt;19,H276,E276*G276)),IF(F276="Fahrrad",IF(D276&gt;4,G276*E276,""),IF(F276="Roller/Motorrad",IF(D276&gt;4,G276*E276,""),IF(F276="Mofa/Moped",IF(D276&gt;4,G276*E276,""),IF(F276="Fahrdienst/Taxi",H276,"")))))))</f>
        <v/>
      </c>
      <c r="J276" s="112" t="str">
        <f t="shared" si="19"/>
        <v/>
      </c>
    </row>
    <row r="277" spans="1:10" ht="16.5">
      <c r="A277" s="66" t="str">
        <f t="shared" si="16"/>
        <v/>
      </c>
      <c r="B277" s="73"/>
      <c r="C277" s="73"/>
      <c r="D277" s="74"/>
      <c r="E277" s="65">
        <f t="shared" si="17"/>
        <v>0</v>
      </c>
      <c r="F277" s="73"/>
      <c r="G277" s="69" t="str">
        <f t="shared" si="18"/>
        <v/>
      </c>
      <c r="H277" s="75"/>
      <c r="I277" s="71" t="str">
        <f>IF(J277="Summe",SUM($I$7:I276),IF(F277="PKW",IF(D277&gt;4,G277*E277,""),IF(F277="ÖPNV",IF(D277&lt;5,"",IF(E277&gt;19,H277,E277*G277)),IF(F277="Fahrrad",IF(D277&gt;4,G277*E277,""),IF(F277="Roller/Motorrad",IF(D277&gt;4,G277*E277,""),IF(F277="Mofa/Moped",IF(D277&gt;4,G277*E277,""),IF(F277="Fahrdienst/Taxi",H277,"")))))))</f>
        <v/>
      </c>
      <c r="J277" s="112" t="str">
        <f t="shared" si="19"/>
        <v/>
      </c>
    </row>
    <row r="278" spans="1:10" ht="16.5">
      <c r="A278" s="66" t="str">
        <f t="shared" si="16"/>
        <v/>
      </c>
      <c r="B278" s="73"/>
      <c r="C278" s="73"/>
      <c r="D278" s="74"/>
      <c r="E278" s="65">
        <f t="shared" si="17"/>
        <v>0</v>
      </c>
      <c r="F278" s="73"/>
      <c r="G278" s="69" t="str">
        <f t="shared" si="18"/>
        <v/>
      </c>
      <c r="H278" s="75"/>
      <c r="I278" s="71" t="str">
        <f>IF(J278="Summe",SUM($I$7:I277),IF(F278="PKW",IF(D278&gt;4,G278*E278,""),IF(F278="ÖPNV",IF(D278&lt;5,"",IF(E278&gt;19,H278,E278*G278)),IF(F278="Fahrrad",IF(D278&gt;4,G278*E278,""),IF(F278="Roller/Motorrad",IF(D278&gt;4,G278*E278,""),IF(F278="Mofa/Moped",IF(D278&gt;4,G278*E278,""),IF(F278="Fahrdienst/Taxi",H278,"")))))))</f>
        <v/>
      </c>
      <c r="J278" s="112" t="str">
        <f t="shared" si="19"/>
        <v/>
      </c>
    </row>
    <row r="279" spans="1:10" ht="16.5">
      <c r="A279" s="66" t="str">
        <f t="shared" si="16"/>
        <v/>
      </c>
      <c r="B279" s="73"/>
      <c r="C279" s="73"/>
      <c r="D279" s="74"/>
      <c r="E279" s="65">
        <f t="shared" si="17"/>
        <v>0</v>
      </c>
      <c r="F279" s="73"/>
      <c r="G279" s="69" t="str">
        <f t="shared" si="18"/>
        <v/>
      </c>
      <c r="H279" s="75"/>
      <c r="I279" s="71" t="str">
        <f>IF(J279="Summe",SUM($I$7:I278),IF(F279="PKW",IF(D279&gt;4,G279*E279,""),IF(F279="ÖPNV",IF(D279&lt;5,"",IF(E279&gt;19,H279,E279*G279)),IF(F279="Fahrrad",IF(D279&gt;4,G279*E279,""),IF(F279="Roller/Motorrad",IF(D279&gt;4,G279*E279,""),IF(F279="Mofa/Moped",IF(D279&gt;4,G279*E279,""),IF(F279="Fahrdienst/Taxi",H279,"")))))))</f>
        <v/>
      </c>
      <c r="J279" s="112" t="str">
        <f t="shared" si="19"/>
        <v/>
      </c>
    </row>
    <row r="280" spans="1:10" ht="16.5">
      <c r="A280" s="66" t="str">
        <f t="shared" si="16"/>
        <v/>
      </c>
      <c r="B280" s="73"/>
      <c r="C280" s="73"/>
      <c r="D280" s="74"/>
      <c r="E280" s="65">
        <f t="shared" si="17"/>
        <v>0</v>
      </c>
      <c r="F280" s="73"/>
      <c r="G280" s="69" t="str">
        <f t="shared" si="18"/>
        <v/>
      </c>
      <c r="H280" s="75"/>
      <c r="I280" s="71" t="str">
        <f>IF(J280="Summe",SUM($I$7:I279),IF(F280="PKW",IF(D280&gt;4,G280*E280,""),IF(F280="ÖPNV",IF(D280&lt;5,"",IF(E280&gt;19,H280,E280*G280)),IF(F280="Fahrrad",IF(D280&gt;4,G280*E280,""),IF(F280="Roller/Motorrad",IF(D280&gt;4,G280*E280,""),IF(F280="Mofa/Moped",IF(D280&gt;4,G280*E280,""),IF(F280="Fahrdienst/Taxi",H280,"")))))))</f>
        <v/>
      </c>
      <c r="J280" s="112" t="str">
        <f t="shared" si="19"/>
        <v/>
      </c>
    </row>
    <row r="281" spans="1:10" ht="16.5">
      <c r="A281" s="66" t="str">
        <f t="shared" si="16"/>
        <v/>
      </c>
      <c r="B281" s="73"/>
      <c r="C281" s="73"/>
      <c r="D281" s="74"/>
      <c r="E281" s="65">
        <f t="shared" si="17"/>
        <v>0</v>
      </c>
      <c r="F281" s="73"/>
      <c r="G281" s="69" t="str">
        <f t="shared" si="18"/>
        <v/>
      </c>
      <c r="H281" s="75"/>
      <c r="I281" s="71" t="str">
        <f>IF(J281="Summe",SUM($I$7:I280),IF(F281="PKW",IF(D281&gt;4,G281*E281,""),IF(F281="ÖPNV",IF(D281&lt;5,"",IF(E281&gt;19,H281,E281*G281)),IF(F281="Fahrrad",IF(D281&gt;4,G281*E281,""),IF(F281="Roller/Motorrad",IF(D281&gt;4,G281*E281,""),IF(F281="Mofa/Moped",IF(D281&gt;4,G281*E281,""),IF(F281="Fahrdienst/Taxi",H281,"")))))))</f>
        <v/>
      </c>
      <c r="J281" s="112" t="str">
        <f t="shared" si="19"/>
        <v/>
      </c>
    </row>
    <row r="282" spans="1:10" ht="16.5">
      <c r="A282" s="66" t="str">
        <f t="shared" si="16"/>
        <v/>
      </c>
      <c r="B282" s="73"/>
      <c r="C282" s="73"/>
      <c r="D282" s="74"/>
      <c r="E282" s="65">
        <f t="shared" si="17"/>
        <v>0</v>
      </c>
      <c r="F282" s="73"/>
      <c r="G282" s="69" t="str">
        <f t="shared" si="18"/>
        <v/>
      </c>
      <c r="H282" s="75"/>
      <c r="I282" s="71" t="str">
        <f>IF(J282="Summe",SUM($I$7:I281),IF(F282="PKW",IF(D282&gt;4,G282*E282,""),IF(F282="ÖPNV",IF(D282&lt;5,"",IF(E282&gt;19,H282,E282*G282)),IF(F282="Fahrrad",IF(D282&gt;4,G282*E282,""),IF(F282="Roller/Motorrad",IF(D282&gt;4,G282*E282,""),IF(F282="Mofa/Moped",IF(D282&gt;4,G282*E282,""),IF(F282="Fahrdienst/Taxi",H282,"")))))))</f>
        <v/>
      </c>
      <c r="J282" s="112" t="str">
        <f t="shared" si="19"/>
        <v/>
      </c>
    </row>
    <row r="283" spans="1:10" ht="16.5">
      <c r="A283" s="66" t="str">
        <f t="shared" si="16"/>
        <v/>
      </c>
      <c r="B283" s="73"/>
      <c r="C283" s="73"/>
      <c r="D283" s="74"/>
      <c r="E283" s="65">
        <f t="shared" si="17"/>
        <v>0</v>
      </c>
      <c r="F283" s="73"/>
      <c r="G283" s="69" t="str">
        <f t="shared" si="18"/>
        <v/>
      </c>
      <c r="H283" s="75"/>
      <c r="I283" s="71" t="str">
        <f>IF(J283="Summe",SUM($I$7:I282),IF(F283="PKW",IF(D283&gt;4,G283*E283,""),IF(F283="ÖPNV",IF(D283&lt;5,"",IF(E283&gt;19,H283,E283*G283)),IF(F283="Fahrrad",IF(D283&gt;4,G283*E283,""),IF(F283="Roller/Motorrad",IF(D283&gt;4,G283*E283,""),IF(F283="Mofa/Moped",IF(D283&gt;4,G283*E283,""),IF(F283="Fahrdienst/Taxi",H283,"")))))))</f>
        <v/>
      </c>
      <c r="J283" s="112" t="str">
        <f t="shared" si="19"/>
        <v/>
      </c>
    </row>
    <row r="284" spans="1:10" ht="16.5">
      <c r="A284" s="66" t="str">
        <f t="shared" si="16"/>
        <v/>
      </c>
      <c r="B284" s="73"/>
      <c r="C284" s="73"/>
      <c r="D284" s="74"/>
      <c r="E284" s="65">
        <f t="shared" si="17"/>
        <v>0</v>
      </c>
      <c r="F284" s="73"/>
      <c r="G284" s="69" t="str">
        <f t="shared" si="18"/>
        <v/>
      </c>
      <c r="H284" s="75"/>
      <c r="I284" s="71" t="str">
        <f>IF(J284="Summe",SUM($I$7:I283),IF(F284="PKW",IF(D284&gt;4,G284*E284,""),IF(F284="ÖPNV",IF(D284&lt;5,"",IF(E284&gt;19,H284,E284*G284)),IF(F284="Fahrrad",IF(D284&gt;4,G284*E284,""),IF(F284="Roller/Motorrad",IF(D284&gt;4,G284*E284,""),IF(F284="Mofa/Moped",IF(D284&gt;4,G284*E284,""),IF(F284="Fahrdienst/Taxi",H284,"")))))))</f>
        <v/>
      </c>
      <c r="J284" s="112" t="str">
        <f t="shared" si="19"/>
        <v/>
      </c>
    </row>
    <row r="285" spans="1:10" ht="16.5">
      <c r="A285" s="66" t="str">
        <f t="shared" si="16"/>
        <v/>
      </c>
      <c r="B285" s="73"/>
      <c r="C285" s="73"/>
      <c r="D285" s="74"/>
      <c r="E285" s="65">
        <f t="shared" si="17"/>
        <v>0</v>
      </c>
      <c r="F285" s="73"/>
      <c r="G285" s="69" t="str">
        <f t="shared" si="18"/>
        <v/>
      </c>
      <c r="H285" s="75"/>
      <c r="I285" s="71" t="str">
        <f>IF(J285="Summe",SUM($I$7:I284),IF(F285="PKW",IF(D285&gt;4,G285*E285,""),IF(F285="ÖPNV",IF(D285&lt;5,"",IF(E285&gt;19,H285,E285*G285)),IF(F285="Fahrrad",IF(D285&gt;4,G285*E285,""),IF(F285="Roller/Motorrad",IF(D285&gt;4,G285*E285,""),IF(F285="Mofa/Moped",IF(D285&gt;4,G285*E285,""),IF(F285="Fahrdienst/Taxi",H285,"")))))))</f>
        <v/>
      </c>
      <c r="J285" s="112" t="str">
        <f t="shared" si="19"/>
        <v/>
      </c>
    </row>
    <row r="286" spans="1:10" ht="16.5">
      <c r="A286" s="66" t="str">
        <f t="shared" si="16"/>
        <v/>
      </c>
      <c r="B286" s="73"/>
      <c r="C286" s="73"/>
      <c r="D286" s="74"/>
      <c r="E286" s="65">
        <f t="shared" si="17"/>
        <v>0</v>
      </c>
      <c r="F286" s="73"/>
      <c r="G286" s="69" t="str">
        <f t="shared" si="18"/>
        <v/>
      </c>
      <c r="H286" s="75"/>
      <c r="I286" s="71" t="str">
        <f>IF(J286="Summe",SUM($I$7:I285),IF(F286="PKW",IF(D286&gt;4,G286*E286,""),IF(F286="ÖPNV",IF(D286&lt;5,"",IF(E286&gt;19,H286,E286*G286)),IF(F286="Fahrrad",IF(D286&gt;4,G286*E286,""),IF(F286="Roller/Motorrad",IF(D286&gt;4,G286*E286,""),IF(F286="Mofa/Moped",IF(D286&gt;4,G286*E286,""),IF(F286="Fahrdienst/Taxi",H286,"")))))))</f>
        <v/>
      </c>
      <c r="J286" s="112" t="str">
        <f t="shared" si="19"/>
        <v/>
      </c>
    </row>
    <row r="287" spans="1:10" ht="16.5">
      <c r="A287" s="66" t="str">
        <f t="shared" si="16"/>
        <v/>
      </c>
      <c r="B287" s="73"/>
      <c r="C287" s="73"/>
      <c r="D287" s="74"/>
      <c r="E287" s="65">
        <f t="shared" si="17"/>
        <v>0</v>
      </c>
      <c r="F287" s="73"/>
      <c r="G287" s="69" t="str">
        <f t="shared" si="18"/>
        <v/>
      </c>
      <c r="H287" s="75"/>
      <c r="I287" s="71" t="str">
        <f>IF(J287="Summe",SUM($I$7:I286),IF(F287="PKW",IF(D287&gt;4,G287*E287,""),IF(F287="ÖPNV",IF(D287&lt;5,"",IF(E287&gt;19,H287,E287*G287)),IF(F287="Fahrrad",IF(D287&gt;4,G287*E287,""),IF(F287="Roller/Motorrad",IF(D287&gt;4,G287*E287,""),IF(F287="Mofa/Moped",IF(D287&gt;4,G287*E287,""),IF(F287="Fahrdienst/Taxi",H287,"")))))))</f>
        <v/>
      </c>
      <c r="J287" s="112" t="str">
        <f t="shared" si="19"/>
        <v/>
      </c>
    </row>
    <row r="288" spans="1:10" ht="16.5">
      <c r="A288" s="66" t="str">
        <f t="shared" si="16"/>
        <v/>
      </c>
      <c r="B288" s="73"/>
      <c r="C288" s="73"/>
      <c r="D288" s="74"/>
      <c r="E288" s="65">
        <f t="shared" si="17"/>
        <v>0</v>
      </c>
      <c r="F288" s="73"/>
      <c r="G288" s="69" t="str">
        <f t="shared" si="18"/>
        <v/>
      </c>
      <c r="H288" s="75"/>
      <c r="I288" s="71" t="str">
        <f>IF(J288="Summe",SUM($I$7:I287),IF(F288="PKW",IF(D288&gt;4,G288*E288,""),IF(F288="ÖPNV",IF(D288&lt;5,"",IF(E288&gt;19,H288,E288*G288)),IF(F288="Fahrrad",IF(D288&gt;4,G288*E288,""),IF(F288="Roller/Motorrad",IF(D288&gt;4,G288*E288,""),IF(F288="Mofa/Moped",IF(D288&gt;4,G288*E288,""),IF(F288="Fahrdienst/Taxi",H288,"")))))))</f>
        <v/>
      </c>
      <c r="J288" s="112" t="str">
        <f t="shared" si="19"/>
        <v/>
      </c>
    </row>
    <row r="289" spans="1:10" ht="16.5">
      <c r="A289" s="66" t="str">
        <f t="shared" si="16"/>
        <v/>
      </c>
      <c r="B289" s="73"/>
      <c r="C289" s="73"/>
      <c r="D289" s="74"/>
      <c r="E289" s="65">
        <f t="shared" si="17"/>
        <v>0</v>
      </c>
      <c r="F289" s="73"/>
      <c r="G289" s="69" t="str">
        <f t="shared" si="18"/>
        <v/>
      </c>
      <c r="H289" s="75"/>
      <c r="I289" s="71" t="str">
        <f>IF(J289="Summe",SUM($I$7:I288),IF(F289="PKW",IF(D289&gt;4,G289*E289,""),IF(F289="ÖPNV",IF(D289&lt;5,"",IF(E289&gt;19,H289,E289*G289)),IF(F289="Fahrrad",IF(D289&gt;4,G289*E289,""),IF(F289="Roller/Motorrad",IF(D289&gt;4,G289*E289,""),IF(F289="Mofa/Moped",IF(D289&gt;4,G289*E289,""),IF(F289="Fahrdienst/Taxi",H289,"")))))))</f>
        <v/>
      </c>
      <c r="J289" s="112" t="str">
        <f t="shared" si="19"/>
        <v/>
      </c>
    </row>
    <row r="290" spans="1:10" ht="16.5">
      <c r="A290" s="66" t="str">
        <f t="shared" si="16"/>
        <v/>
      </c>
      <c r="B290" s="73"/>
      <c r="C290" s="73"/>
      <c r="D290" s="74"/>
      <c r="E290" s="65">
        <f t="shared" si="17"/>
        <v>0</v>
      </c>
      <c r="F290" s="73"/>
      <c r="G290" s="69" t="str">
        <f t="shared" si="18"/>
        <v/>
      </c>
      <c r="H290" s="75"/>
      <c r="I290" s="71" t="str">
        <f>IF(J290="Summe",SUM($I$7:I289),IF(F290="PKW",IF(D290&gt;4,G290*E290,""),IF(F290="ÖPNV",IF(D290&lt;5,"",IF(E290&gt;19,H290,E290*G290)),IF(F290="Fahrrad",IF(D290&gt;4,G290*E290,""),IF(F290="Roller/Motorrad",IF(D290&gt;4,G290*E290,""),IF(F290="Mofa/Moped",IF(D290&gt;4,G290*E290,""),IF(F290="Fahrdienst/Taxi",H290,"")))))))</f>
        <v/>
      </c>
      <c r="J290" s="112" t="str">
        <f t="shared" si="19"/>
        <v/>
      </c>
    </row>
    <row r="291" spans="1:10" ht="16.5">
      <c r="A291" s="66" t="str">
        <f t="shared" si="16"/>
        <v/>
      </c>
      <c r="B291" s="73"/>
      <c r="C291" s="73"/>
      <c r="D291" s="74"/>
      <c r="E291" s="65">
        <f t="shared" si="17"/>
        <v>0</v>
      </c>
      <c r="F291" s="73"/>
      <c r="G291" s="69" t="str">
        <f t="shared" si="18"/>
        <v/>
      </c>
      <c r="H291" s="75"/>
      <c r="I291" s="71" t="str">
        <f>IF(J291="Summe",SUM($I$7:I290),IF(F291="PKW",IF(D291&gt;4,G291*E291,""),IF(F291="ÖPNV",IF(D291&lt;5,"",IF(E291&gt;19,H291,E291*G291)),IF(F291="Fahrrad",IF(D291&gt;4,G291*E291,""),IF(F291="Roller/Motorrad",IF(D291&gt;4,G291*E291,""),IF(F291="Mofa/Moped",IF(D291&gt;4,G291*E291,""),IF(F291="Fahrdienst/Taxi",H291,"")))))))</f>
        <v/>
      </c>
      <c r="J291" s="112" t="str">
        <f t="shared" si="19"/>
        <v/>
      </c>
    </row>
    <row r="292" spans="1:10" ht="16.5">
      <c r="A292" s="66" t="str">
        <f t="shared" si="16"/>
        <v/>
      </c>
      <c r="B292" s="73"/>
      <c r="C292" s="73"/>
      <c r="D292" s="74"/>
      <c r="E292" s="65">
        <f t="shared" si="17"/>
        <v>0</v>
      </c>
      <c r="F292" s="73"/>
      <c r="G292" s="69" t="str">
        <f t="shared" si="18"/>
        <v/>
      </c>
      <c r="H292" s="75"/>
      <c r="I292" s="71" t="str">
        <f>IF(J292="Summe",SUM($I$7:I291),IF(F292="PKW",IF(D292&gt;4,G292*E292,""),IF(F292="ÖPNV",IF(D292&lt;5,"",IF(E292&gt;19,H292,E292*G292)),IF(F292="Fahrrad",IF(D292&gt;4,G292*E292,""),IF(F292="Roller/Motorrad",IF(D292&gt;4,G292*E292,""),IF(F292="Mofa/Moped",IF(D292&gt;4,G292*E292,""),IF(F292="Fahrdienst/Taxi",H292,"")))))))</f>
        <v/>
      </c>
      <c r="J292" s="112" t="str">
        <f t="shared" si="19"/>
        <v/>
      </c>
    </row>
    <row r="293" spans="1:10" ht="16.5">
      <c r="A293" s="66" t="str">
        <f t="shared" si="16"/>
        <v/>
      </c>
      <c r="B293" s="73"/>
      <c r="C293" s="73"/>
      <c r="D293" s="74"/>
      <c r="E293" s="65">
        <f t="shared" si="17"/>
        <v>0</v>
      </c>
      <c r="F293" s="73"/>
      <c r="G293" s="69" t="str">
        <f t="shared" si="18"/>
        <v/>
      </c>
      <c r="H293" s="75"/>
      <c r="I293" s="71" t="str">
        <f>IF(J293="Summe",SUM($I$7:I292),IF(F293="PKW",IF(D293&gt;4,G293*E293,""),IF(F293="ÖPNV",IF(D293&lt;5,"",IF(E293&gt;19,H293,E293*G293)),IF(F293="Fahrrad",IF(D293&gt;4,G293*E293,""),IF(F293="Roller/Motorrad",IF(D293&gt;4,G293*E293,""),IF(F293="Mofa/Moped",IF(D293&gt;4,G293*E293,""),IF(F293="Fahrdienst/Taxi",H293,"")))))))</f>
        <v/>
      </c>
      <c r="J293" s="112" t="str">
        <f t="shared" si="19"/>
        <v/>
      </c>
    </row>
    <row r="294" spans="1:10" ht="16.5">
      <c r="A294" s="66" t="str">
        <f t="shared" si="16"/>
        <v/>
      </c>
      <c r="B294" s="73"/>
      <c r="C294" s="73"/>
      <c r="D294" s="74"/>
      <c r="E294" s="65">
        <f t="shared" si="17"/>
        <v>0</v>
      </c>
      <c r="F294" s="73"/>
      <c r="G294" s="69" t="str">
        <f t="shared" si="18"/>
        <v/>
      </c>
      <c r="H294" s="75"/>
      <c r="I294" s="71" t="str">
        <f>IF(J294="Summe",SUM($I$7:I293),IF(F294="PKW",IF(D294&gt;4,G294*E294,""),IF(F294="ÖPNV",IF(D294&lt;5,"",IF(E294&gt;19,H294,E294*G294)),IF(F294="Fahrrad",IF(D294&gt;4,G294*E294,""),IF(F294="Roller/Motorrad",IF(D294&gt;4,G294*E294,""),IF(F294="Mofa/Moped",IF(D294&gt;4,G294*E294,""),IF(F294="Fahrdienst/Taxi",H294,"")))))))</f>
        <v/>
      </c>
      <c r="J294" s="112" t="str">
        <f t="shared" si="19"/>
        <v/>
      </c>
    </row>
    <row r="295" spans="1:10" ht="16.5">
      <c r="A295" s="66" t="str">
        <f t="shared" si="16"/>
        <v/>
      </c>
      <c r="B295" s="73"/>
      <c r="C295" s="73"/>
      <c r="D295" s="74"/>
      <c r="E295" s="65">
        <f t="shared" si="17"/>
        <v>0</v>
      </c>
      <c r="F295" s="73"/>
      <c r="G295" s="69" t="str">
        <f t="shared" si="18"/>
        <v/>
      </c>
      <c r="H295" s="75"/>
      <c r="I295" s="71" t="str">
        <f>IF(J295="Summe",SUM($I$7:I294),IF(F295="PKW",IF(D295&gt;4,G295*E295,""),IF(F295="ÖPNV",IF(D295&lt;5,"",IF(E295&gt;19,H295,E295*G295)),IF(F295="Fahrrad",IF(D295&gt;4,G295*E295,""),IF(F295="Roller/Motorrad",IF(D295&gt;4,G295*E295,""),IF(F295="Mofa/Moped",IF(D295&gt;4,G295*E295,""),IF(F295="Fahrdienst/Taxi",H295,"")))))))</f>
        <v/>
      </c>
      <c r="J295" s="112" t="str">
        <f t="shared" si="19"/>
        <v/>
      </c>
    </row>
    <row r="296" spans="1:10" ht="16.5">
      <c r="A296" s="66" t="str">
        <f t="shared" si="16"/>
        <v/>
      </c>
      <c r="B296" s="73"/>
      <c r="C296" s="73"/>
      <c r="D296" s="74"/>
      <c r="E296" s="65">
        <f t="shared" si="17"/>
        <v>0</v>
      </c>
      <c r="F296" s="73"/>
      <c r="G296" s="69" t="str">
        <f t="shared" si="18"/>
        <v/>
      </c>
      <c r="H296" s="75"/>
      <c r="I296" s="71" t="str">
        <f>IF(J296="Summe",SUM($I$7:I295),IF(F296="PKW",IF(D296&gt;4,G296*E296,""),IF(F296="ÖPNV",IF(D296&lt;5,"",IF(E296&gt;19,H296,E296*G296)),IF(F296="Fahrrad",IF(D296&gt;4,G296*E296,""),IF(F296="Roller/Motorrad",IF(D296&gt;4,G296*E296,""),IF(F296="Mofa/Moped",IF(D296&gt;4,G296*E296,""),IF(F296="Fahrdienst/Taxi",H296,"")))))))</f>
        <v/>
      </c>
      <c r="J296" s="112" t="str">
        <f t="shared" si="19"/>
        <v/>
      </c>
    </row>
    <row r="297" spans="1:10" ht="16.5">
      <c r="A297" s="66" t="str">
        <f t="shared" si="16"/>
        <v/>
      </c>
      <c r="B297" s="73"/>
      <c r="C297" s="73"/>
      <c r="D297" s="74"/>
      <c r="E297" s="65">
        <f t="shared" si="17"/>
        <v>0</v>
      </c>
      <c r="F297" s="73"/>
      <c r="G297" s="69" t="str">
        <f t="shared" si="18"/>
        <v/>
      </c>
      <c r="H297" s="75"/>
      <c r="I297" s="71" t="str">
        <f>IF(J297="Summe",SUM($I$7:I296),IF(F297="PKW",IF(D297&gt;4,G297*E297,""),IF(F297="ÖPNV",IF(D297&lt;5,"",IF(E297&gt;19,H297,E297*G297)),IF(F297="Fahrrad",IF(D297&gt;4,G297*E297,""),IF(F297="Roller/Motorrad",IF(D297&gt;4,G297*E297,""),IF(F297="Mofa/Moped",IF(D297&gt;4,G297*E297,""),IF(F297="Fahrdienst/Taxi",H297,"")))))))</f>
        <v/>
      </c>
      <c r="J297" s="112" t="str">
        <f t="shared" si="19"/>
        <v/>
      </c>
    </row>
    <row r="298" spans="1:10" ht="16.5">
      <c r="A298" s="66" t="str">
        <f t="shared" si="16"/>
        <v/>
      </c>
      <c r="B298" s="73"/>
      <c r="C298" s="73"/>
      <c r="D298" s="74"/>
      <c r="E298" s="65">
        <f t="shared" si="17"/>
        <v>0</v>
      </c>
      <c r="F298" s="73"/>
      <c r="G298" s="69" t="str">
        <f t="shared" si="18"/>
        <v/>
      </c>
      <c r="H298" s="75"/>
      <c r="I298" s="71" t="str">
        <f>IF(J298="Summe",SUM($I$7:I297),IF(F298="PKW",IF(D298&gt;4,G298*E298,""),IF(F298="ÖPNV",IF(D298&lt;5,"",IF(E298&gt;19,H298,E298*G298)),IF(F298="Fahrrad",IF(D298&gt;4,G298*E298,""),IF(F298="Roller/Motorrad",IF(D298&gt;4,G298*E298,""),IF(F298="Mofa/Moped",IF(D298&gt;4,G298*E298,""),IF(F298="Fahrdienst/Taxi",H298,"")))))))</f>
        <v/>
      </c>
      <c r="J298" s="112" t="str">
        <f t="shared" si="19"/>
        <v/>
      </c>
    </row>
    <row r="299" spans="1:10" ht="16.5">
      <c r="A299" s="66" t="str">
        <f t="shared" si="16"/>
        <v/>
      </c>
      <c r="B299" s="73"/>
      <c r="C299" s="73"/>
      <c r="D299" s="74"/>
      <c r="E299" s="65">
        <f t="shared" si="17"/>
        <v>0</v>
      </c>
      <c r="F299" s="73"/>
      <c r="G299" s="69" t="str">
        <f t="shared" si="18"/>
        <v/>
      </c>
      <c r="H299" s="75"/>
      <c r="I299" s="71" t="str">
        <f>IF(J299="Summe",SUM($I$7:I298),IF(F299="PKW",IF(D299&gt;4,G299*E299,""),IF(F299="ÖPNV",IF(D299&lt;5,"",IF(E299&gt;19,H299,E299*G299)),IF(F299="Fahrrad",IF(D299&gt;4,G299*E299,""),IF(F299="Roller/Motorrad",IF(D299&gt;4,G299*E299,""),IF(F299="Mofa/Moped",IF(D299&gt;4,G299*E299,""),IF(F299="Fahrdienst/Taxi",H299,"")))))))</f>
        <v/>
      </c>
      <c r="J299" s="112" t="str">
        <f t="shared" si="19"/>
        <v/>
      </c>
    </row>
    <row r="300" spans="1:10" ht="17.25" thickBot="1">
      <c r="A300" s="76" t="str">
        <f t="shared" si="16"/>
        <v/>
      </c>
      <c r="B300" s="73"/>
      <c r="C300" s="73"/>
      <c r="D300" s="74"/>
      <c r="E300" s="65">
        <f t="shared" si="17"/>
        <v>0</v>
      </c>
      <c r="F300" s="73"/>
      <c r="G300" s="69" t="str">
        <f t="shared" si="18"/>
        <v/>
      </c>
      <c r="H300" s="75"/>
      <c r="I300" s="71" t="str">
        <f>IF(J300="Summe",SUM($I$7:I299),IF(F300="PKW",IF(D300&gt;4,G300*E300,""),IF(F300="ÖPNV",IF(D300&lt;5,"",IF(E300&gt;19,H300,E300*G300)),IF(F300="Fahrrad",IF(D300&gt;4,G300*E300,""),IF(F300="Roller/Motorrad",IF(D300&gt;4,G300*E300,""),IF(F300="Mofa/Moped",IF(D300&gt;4,G300*E300,""),IF(F300="Fahrdienst/Taxi",H300,"")))))))</f>
        <v/>
      </c>
      <c r="J300" s="113" t="str">
        <f t="shared" si="19"/>
        <v/>
      </c>
    </row>
    <row r="301" spans="1:10" ht="16.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ht="16.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ht="16.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9">
      <c r="A305" s="1"/>
      <c r="B305" s="1"/>
      <c r="C305" s="1"/>
      <c r="D305" s="1"/>
      <c r="E305" s="1"/>
      <c r="F305" s="1"/>
      <c r="G305" s="1"/>
      <c r="H305" s="1"/>
      <c r="I305" s="1"/>
    </row>
    <row r="306" spans="1:9">
      <c r="B306" s="1"/>
      <c r="C306" s="1"/>
      <c r="D306" s="1"/>
      <c r="E306" s="1"/>
      <c r="G306" s="1"/>
      <c r="H306" s="1"/>
      <c r="I306" s="1"/>
    </row>
  </sheetData>
  <sheetProtection algorithmName="SHA-512" hashValue="ZEj+sAeD8YDzXjMQK1/avMLO6eq5C8yytvVaMs9aZvHRzykj3detAMRxYo3IWqSD3SBy14DHwBzfiYQXImpqYg==" saltValue="MfN9O4vVzFoRNlVwMVzY8A==" spinCount="100000" sheet="1" formatCells="0" formatRows="0" deleteRows="0" sort="0"/>
  <mergeCells count="2">
    <mergeCell ref="I3:J3"/>
    <mergeCell ref="I4:J4"/>
  </mergeCells>
  <dataValidations disablePrompts="1" count="5">
    <dataValidation type="decimal" allowBlank="1" showInputMessage="1" showErrorMessage="1" sqref="A8:A300">
      <formula1>1</formula1>
      <formula2>9.99999999999999E+22</formula2>
    </dataValidation>
    <dataValidation type="decimal" allowBlank="1" showInputMessage="1" showErrorMessage="1" sqref="G8:H300">
      <formula1>0</formula1>
      <formula2>1000</formula2>
    </dataValidation>
    <dataValidation type="whole" allowBlank="1" showInputMessage="1" showErrorMessage="1" sqref="E7:E300">
      <formula1>1</formula1>
      <formula2>500</formula2>
    </dataValidation>
    <dataValidation type="date" allowBlank="1" showInputMessage="1" showErrorMessage="1" sqref="B301">
      <formula1>44562</formula1>
      <formula2>55153</formula2>
    </dataValidation>
    <dataValidation type="whole" allowBlank="1" showInputMessage="1" showErrorMessage="1" sqref="D8:D300">
      <formula1>1</formula1>
      <formula2>31</formula2>
    </dataValidation>
  </dataValidations>
  <pageMargins left="0.7" right="0.7" top="1.0533333333333332" bottom="0.78740157499999996" header="0.3" footer="0.3"/>
  <pageSetup paperSize="9" scale="73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15
Erstellt durch M. Steinle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UI,Standard"Bezirk Schwaben
SG 2A&amp;R&amp;"Segoe UI,Standard"&amp;10Version 14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Tabelle2!$G$4:$G$9</xm:f>
          </x14:formula1>
          <xm:sqref>F8:F300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zoomScaleNormal="100" workbookViewId="0">
      <selection activeCell="C12" sqref="C12"/>
    </sheetView>
  </sheetViews>
  <sheetFormatPr baseColWidth="10" defaultRowHeight="14.25"/>
  <cols>
    <col min="1" max="1" width="14" customWidth="1"/>
    <col min="2" max="2" width="24.25" customWidth="1"/>
    <col min="3" max="3" width="25.25" customWidth="1"/>
    <col min="4" max="5" width="11.125" customWidth="1"/>
    <col min="6" max="6" width="16.25" bestFit="1" customWidth="1"/>
    <col min="8" max="8" width="11.25" customWidth="1"/>
    <col min="9" max="9" width="19.5" customWidth="1"/>
    <col min="10" max="10" width="24.125" customWidth="1"/>
  </cols>
  <sheetData>
    <row r="1" spans="1:10" ht="16.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20.25">
      <c r="A2" s="93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5">
      <c r="A3" s="59" t="s">
        <v>10</v>
      </c>
      <c r="B3" s="56" t="str">
        <f>Abrechnung!B5</f>
        <v>Bitte wählen</v>
      </c>
      <c r="C3" s="58"/>
      <c r="D3" s="58"/>
      <c r="E3" s="58"/>
      <c r="F3" s="58"/>
      <c r="G3" s="58"/>
      <c r="H3" s="58"/>
      <c r="I3" s="176" t="str">
        <f>Abrechnung!D13</f>
        <v>März</v>
      </c>
      <c r="J3" s="176"/>
    </row>
    <row r="4" spans="1:10" ht="16.5">
      <c r="A4" s="58"/>
      <c r="B4" s="58"/>
      <c r="C4" s="58"/>
      <c r="D4" s="58"/>
      <c r="E4" s="58"/>
      <c r="F4" s="58"/>
      <c r="G4" s="58"/>
      <c r="H4" s="58"/>
      <c r="I4" s="176">
        <f>Abrechnung!F3</f>
        <v>2025</v>
      </c>
      <c r="J4" s="176"/>
    </row>
    <row r="5" spans="1:10" ht="17.25" thickBot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50.25" thickBot="1">
      <c r="A6" s="60" t="s">
        <v>1</v>
      </c>
      <c r="B6" s="61" t="s">
        <v>2</v>
      </c>
      <c r="C6" s="61" t="s">
        <v>3</v>
      </c>
      <c r="D6" s="62" t="s">
        <v>4</v>
      </c>
      <c r="E6" s="62" t="s">
        <v>78</v>
      </c>
      <c r="F6" s="62" t="s">
        <v>5</v>
      </c>
      <c r="G6" s="62" t="s">
        <v>79</v>
      </c>
      <c r="H6" s="62" t="s">
        <v>89</v>
      </c>
      <c r="I6" s="63" t="s">
        <v>80</v>
      </c>
      <c r="J6" s="64" t="s">
        <v>85</v>
      </c>
    </row>
    <row r="7" spans="1:10" s="1" customFormat="1" ht="16.5">
      <c r="A7" s="110" t="str">
        <f t="shared" ref="A7:A70" si="0">IF(J7="Summe","GESAMTSUMME","")</f>
        <v/>
      </c>
      <c r="B7" s="122" t="s">
        <v>92</v>
      </c>
      <c r="C7" s="122"/>
      <c r="D7" s="123"/>
      <c r="E7" s="108">
        <f t="shared" ref="E7:E70" si="1">D7*2</f>
        <v>0</v>
      </c>
      <c r="F7" s="122"/>
      <c r="G7" s="109" t="str">
        <f t="shared" ref="G7:G70" si="2">IF(AND(J7="Ausnahme",F7="ÖPNV"),H7/E7,"")</f>
        <v/>
      </c>
      <c r="H7" s="124"/>
      <c r="I7" s="125"/>
      <c r="J7" s="119" t="str">
        <f t="shared" ref="J7:J70" si="3">IF(F7="Fahrdienst/Taxi","Abrechnung beigefügt","")</f>
        <v/>
      </c>
    </row>
    <row r="8" spans="1:10" s="1" customFormat="1" ht="16.5">
      <c r="A8" s="66"/>
      <c r="B8" s="67"/>
      <c r="C8" s="67"/>
      <c r="D8" s="68"/>
      <c r="E8" s="65">
        <f t="shared" si="1"/>
        <v>0</v>
      </c>
      <c r="F8" s="67"/>
      <c r="G8" s="69"/>
      <c r="H8" s="70"/>
      <c r="I8" s="71" t="str">
        <f>IF(J8="Summe",SUM($I$7:I7),IF(F8="PKW",IF(D8&gt;4,G8*E8,""),IF(F8="ÖPNV",IF(D8&lt;5,"",IF(E8&gt;19,H8,E8*G8)),IF(F8="Fahrrad",IF(D8&gt;4,G8*E8,""),IF(F8="Roller/Motorrad",IF(D8&gt;4,G8*E8,""),IF(F8="Mofa/Moped",IF(D8&gt;4,G8*E8,""),IF(F8="Fahrdienst/Taxi",H8,"")))))))</f>
        <v/>
      </c>
      <c r="J8" s="72" t="str">
        <f t="shared" si="3"/>
        <v/>
      </c>
    </row>
    <row r="9" spans="1:10" s="1" customFormat="1" ht="16.5">
      <c r="A9" s="66" t="str">
        <f t="shared" si="0"/>
        <v/>
      </c>
      <c r="B9" s="67"/>
      <c r="C9" s="67"/>
      <c r="D9" s="68"/>
      <c r="E9" s="65">
        <f t="shared" si="1"/>
        <v>0</v>
      </c>
      <c r="F9" s="67"/>
      <c r="G9" s="69" t="str">
        <f t="shared" si="2"/>
        <v/>
      </c>
      <c r="H9" s="70"/>
      <c r="I9" s="71" t="str">
        <f>IF(J9="Summe",SUM($I$7:I8),IF(F9="PKW",IF(D9&gt;4,G9*E9,""),IF(F9="ÖPNV",IF(D9&lt;5,"",IF(E9&gt;19,H9,E9*G9)),IF(F9="Fahrrad",IF(D9&gt;4,G9*E9,""),IF(F9="Roller/Motorrad",IF(D9&gt;4,G9*E9,""),IF(F9="Mofa/Moped",IF(D9&gt;4,G9*E9,""),IF(F9="Fahrdienst/Taxi",H9,"")))))))</f>
        <v/>
      </c>
      <c r="J9" s="72" t="str">
        <f t="shared" si="3"/>
        <v/>
      </c>
    </row>
    <row r="10" spans="1:10" s="1" customFormat="1" ht="16.5">
      <c r="A10" s="66" t="str">
        <f t="shared" si="0"/>
        <v/>
      </c>
      <c r="B10" s="67"/>
      <c r="C10" s="67"/>
      <c r="D10" s="68"/>
      <c r="E10" s="65">
        <f t="shared" si="1"/>
        <v>0</v>
      </c>
      <c r="F10" s="67"/>
      <c r="G10" s="69" t="str">
        <f t="shared" si="2"/>
        <v/>
      </c>
      <c r="H10" s="70"/>
      <c r="I10" s="71" t="str">
        <f>IF(J10="Summe",SUM($I$7:I9),IF(F10="PKW",IF(D10&gt;4,G10*E10,""),IF(F10="ÖPNV",IF(D10&lt;5,"",IF(E10&gt;19,H10,E10*G10)),IF(F10="Fahrrad",IF(D10&gt;4,G10*E10,""),IF(F10="Roller/Motorrad",IF(D10&gt;4,G10*E10,""),IF(F10="Mofa/Moped",IF(D10&gt;4,G10*E10,""),IF(F10="Fahrdienst/Taxi",H10,"")))))))</f>
        <v/>
      </c>
      <c r="J10" s="72" t="str">
        <f t="shared" si="3"/>
        <v/>
      </c>
    </row>
    <row r="11" spans="1:10" s="1" customFormat="1" ht="16.5">
      <c r="A11" s="66" t="str">
        <f t="shared" si="0"/>
        <v/>
      </c>
      <c r="B11" s="67"/>
      <c r="C11" s="67"/>
      <c r="D11" s="68"/>
      <c r="E11" s="65">
        <f t="shared" si="1"/>
        <v>0</v>
      </c>
      <c r="F11" s="67"/>
      <c r="G11" s="69" t="str">
        <f t="shared" si="2"/>
        <v/>
      </c>
      <c r="H11" s="70"/>
      <c r="I11" s="71" t="str">
        <f>IF(J11="Summe",SUM($I$7:I10),IF(F11="PKW",IF(D11&gt;4,G11*E11,""),IF(F11="ÖPNV",IF(D11&lt;5,"",IF(E11&gt;19,H11,E11*G11)),IF(F11="Fahrrad",IF(D11&gt;4,G11*E11,""),IF(F11="Roller/Motorrad",IF(D11&gt;4,G11*E11,""),IF(F11="Mofa/Moped",IF(D11&gt;4,G11*E11,""),IF(F11="Fahrdienst/Taxi",H11,"")))))))</f>
        <v/>
      </c>
      <c r="J11" s="72" t="str">
        <f t="shared" si="3"/>
        <v/>
      </c>
    </row>
    <row r="12" spans="1:10" s="1" customFormat="1" ht="16.5">
      <c r="A12" s="66" t="str">
        <f t="shared" si="0"/>
        <v/>
      </c>
      <c r="B12" s="67"/>
      <c r="C12" s="67"/>
      <c r="D12" s="68"/>
      <c r="E12" s="65">
        <f t="shared" si="1"/>
        <v>0</v>
      </c>
      <c r="F12" s="67"/>
      <c r="G12" s="69" t="str">
        <f t="shared" si="2"/>
        <v/>
      </c>
      <c r="H12" s="70"/>
      <c r="I12" s="71" t="str">
        <f>IF(J12="Summe",SUM($I$7:I11),IF(F12="PKW",IF(D12&gt;4,G12*E12,""),IF(F12="ÖPNV",IF(D12&lt;5,"",IF(E12&gt;19,H12,E12*G12)),IF(F12="Fahrrad",IF(D12&gt;4,G12*E12,""),IF(F12="Roller/Motorrad",IF(D12&gt;4,G12*E12,""),IF(F12="Mofa/Moped",IF(D12&gt;4,G12*E12,""),IF(F12="Fahrdienst/Taxi",H12,"")))))))</f>
        <v/>
      </c>
      <c r="J12" s="72" t="str">
        <f t="shared" si="3"/>
        <v/>
      </c>
    </row>
    <row r="13" spans="1:10" s="1" customFormat="1" ht="16.5">
      <c r="A13" s="66" t="str">
        <f t="shared" si="0"/>
        <v/>
      </c>
      <c r="B13" s="67"/>
      <c r="C13" s="67"/>
      <c r="D13" s="68"/>
      <c r="E13" s="65">
        <f t="shared" si="1"/>
        <v>0</v>
      </c>
      <c r="F13" s="67"/>
      <c r="G13" s="69" t="str">
        <f t="shared" si="2"/>
        <v/>
      </c>
      <c r="H13" s="70"/>
      <c r="I13" s="71" t="str">
        <f>IF(J13="Summe",SUM($I$7:I12),IF(F13="PKW",IF(D13&gt;4,G13*E13,""),IF(F13="ÖPNV",IF(D13&lt;5,"",IF(E13&gt;19,H13,E13*G13)),IF(F13="Fahrrad",IF(D13&gt;4,G13*E13,""),IF(F13="Roller/Motorrad",IF(D13&gt;4,G13*E13,""),IF(F13="Mofa/Moped",IF(D13&gt;4,G13*E13,""),IF(F13="Fahrdienst/Taxi",H13,"")))))))</f>
        <v/>
      </c>
      <c r="J13" s="72" t="str">
        <f t="shared" si="3"/>
        <v/>
      </c>
    </row>
    <row r="14" spans="1:10" s="1" customFormat="1" ht="16.5">
      <c r="A14" s="66" t="str">
        <f t="shared" si="0"/>
        <v/>
      </c>
      <c r="B14" s="67"/>
      <c r="C14" s="67"/>
      <c r="D14" s="68"/>
      <c r="E14" s="65">
        <f t="shared" si="1"/>
        <v>0</v>
      </c>
      <c r="F14" s="67"/>
      <c r="G14" s="69" t="str">
        <f t="shared" si="2"/>
        <v/>
      </c>
      <c r="H14" s="70"/>
      <c r="I14" s="71" t="str">
        <f>IF(J14="Summe",SUM($I$7:I13),IF(F14="PKW",IF(D14&gt;4,G14*E14,""),IF(F14="ÖPNV",IF(D14&lt;5,"",IF(E14&gt;19,H14,E14*G14)),IF(F14="Fahrrad",IF(D14&gt;4,G14*E14,""),IF(F14="Roller/Motorrad",IF(D14&gt;4,G14*E14,""),IF(F14="Mofa/Moped",IF(D14&gt;4,G14*E14,""),IF(F14="Fahrdienst/Taxi",H14,"")))))))</f>
        <v/>
      </c>
      <c r="J14" s="72" t="str">
        <f t="shared" si="3"/>
        <v/>
      </c>
    </row>
    <row r="15" spans="1:10" s="1" customFormat="1" ht="16.5">
      <c r="A15" s="66" t="str">
        <f t="shared" si="0"/>
        <v/>
      </c>
      <c r="B15" s="67"/>
      <c r="C15" s="67"/>
      <c r="D15" s="68"/>
      <c r="E15" s="65">
        <f t="shared" si="1"/>
        <v>0</v>
      </c>
      <c r="F15" s="67"/>
      <c r="G15" s="69" t="str">
        <f t="shared" si="2"/>
        <v/>
      </c>
      <c r="H15" s="70"/>
      <c r="I15" s="71" t="str">
        <f>IF(J15="Summe",SUM($I$7:I14),IF(F15="PKW",IF(D15&gt;4,G15*E15,""),IF(F15="ÖPNV",IF(D15&lt;5,"",IF(E15&gt;19,H15,E15*G15)),IF(F15="Fahrrad",IF(D15&gt;4,G15*E15,""),IF(F15="Roller/Motorrad",IF(D15&gt;4,G15*E15,""),IF(F15="Mofa/Moped",IF(D15&gt;4,G15*E15,""),IF(F15="Fahrdienst/Taxi",H15,"")))))))</f>
        <v/>
      </c>
      <c r="J15" s="72" t="str">
        <f t="shared" si="3"/>
        <v/>
      </c>
    </row>
    <row r="16" spans="1:10" s="1" customFormat="1" ht="16.5">
      <c r="A16" s="66" t="str">
        <f t="shared" si="0"/>
        <v/>
      </c>
      <c r="B16" s="67"/>
      <c r="C16" s="67"/>
      <c r="D16" s="68"/>
      <c r="E16" s="65">
        <f t="shared" si="1"/>
        <v>0</v>
      </c>
      <c r="F16" s="67"/>
      <c r="G16" s="69" t="str">
        <f t="shared" si="2"/>
        <v/>
      </c>
      <c r="H16" s="70"/>
      <c r="I16" s="71" t="str">
        <f>IF(J16="Summe",SUM($I$7:I15),IF(F16="PKW",IF(D16&gt;4,G16*E16,""),IF(F16="ÖPNV",IF(D16&lt;5,"",IF(E16&gt;19,H16,E16*G16)),IF(F16="Fahrrad",IF(D16&gt;4,G16*E16,""),IF(F16="Roller/Motorrad",IF(D16&gt;4,G16*E16,""),IF(F16="Mofa/Moped",IF(D16&gt;4,G16*E16,""),IF(F16="Fahrdienst/Taxi",H16,"")))))))</f>
        <v/>
      </c>
      <c r="J16" s="72" t="str">
        <f t="shared" si="3"/>
        <v/>
      </c>
    </row>
    <row r="17" spans="1:10" s="1" customFormat="1" ht="14.45" customHeight="1">
      <c r="A17" s="66" t="str">
        <f t="shared" si="0"/>
        <v/>
      </c>
      <c r="B17" s="67"/>
      <c r="C17" s="67"/>
      <c r="D17" s="68"/>
      <c r="E17" s="65">
        <f t="shared" si="1"/>
        <v>0</v>
      </c>
      <c r="F17" s="67"/>
      <c r="G17" s="69" t="str">
        <f t="shared" si="2"/>
        <v/>
      </c>
      <c r="H17" s="70"/>
      <c r="I17" s="71" t="str">
        <f>IF(J17="Summe",SUM($I$7:I16),IF(F17="PKW",IF(D17&gt;4,G17*E17,""),IF(F17="ÖPNV",IF(D17&lt;5,"",IF(E17&gt;19,H17,E17*G17)),IF(F17="Fahrrad",IF(D17&gt;4,G17*E17,""),IF(F17="Roller/Motorrad",IF(D17&gt;4,G17*E17,""),IF(F17="Mofa/Moped",IF(D17&gt;4,G17*E17,""),IF(F17="Fahrdienst/Taxi",H17,"")))))))</f>
        <v/>
      </c>
      <c r="J17" s="72" t="str">
        <f t="shared" si="3"/>
        <v/>
      </c>
    </row>
    <row r="18" spans="1:10" s="1" customFormat="1" ht="16.5">
      <c r="A18" s="66" t="str">
        <f t="shared" si="0"/>
        <v/>
      </c>
      <c r="B18" s="67"/>
      <c r="C18" s="67"/>
      <c r="D18" s="68"/>
      <c r="E18" s="65">
        <f t="shared" si="1"/>
        <v>0</v>
      </c>
      <c r="F18" s="67"/>
      <c r="G18" s="69" t="str">
        <f t="shared" si="2"/>
        <v/>
      </c>
      <c r="H18" s="70"/>
      <c r="I18" s="71" t="str">
        <f>IF(J18="Summe",SUM($I$7:I17),IF(F18="PKW",IF(D18&gt;4,G18*E18,""),IF(F18="ÖPNV",IF(D18&lt;5,"",IF(E18&gt;19,H18,E18*G18)),IF(F18="Fahrrad",IF(D18&gt;4,G18*E18,""),IF(F18="Roller/Motorrad",IF(D18&gt;4,G18*E18,""),IF(F18="Mofa/Moped",IF(D18&gt;4,G18*E18,""),IF(F18="Fahrdienst/Taxi",H18,"")))))))</f>
        <v/>
      </c>
      <c r="J18" s="72" t="str">
        <f t="shared" si="3"/>
        <v/>
      </c>
    </row>
    <row r="19" spans="1:10" s="1" customFormat="1" ht="16.5">
      <c r="A19" s="66" t="str">
        <f t="shared" si="0"/>
        <v/>
      </c>
      <c r="B19" s="67"/>
      <c r="C19" s="67"/>
      <c r="D19" s="68"/>
      <c r="E19" s="65">
        <f t="shared" si="1"/>
        <v>0</v>
      </c>
      <c r="F19" s="67"/>
      <c r="G19" s="69" t="str">
        <f t="shared" si="2"/>
        <v/>
      </c>
      <c r="H19" s="70"/>
      <c r="I19" s="71" t="str">
        <f>IF(J19="Summe",SUM($I$7:I18),IF(F19="PKW",IF(D19&gt;4,G19*E19,""),IF(F19="ÖPNV",IF(D19&lt;5,"",IF(E19&gt;19,H19,E19*G19)),IF(F19="Fahrrad",IF(D19&gt;4,G19*E19,""),IF(F19="Roller/Motorrad",IF(D19&gt;4,G19*E19,""),IF(F19="Mofa/Moped",IF(D19&gt;4,G19*E19,""),IF(F19="Fahrdienst/Taxi",H19,"")))))))</f>
        <v/>
      </c>
      <c r="J19" s="72" t="str">
        <f t="shared" si="3"/>
        <v/>
      </c>
    </row>
    <row r="20" spans="1:10" s="1" customFormat="1" ht="16.5">
      <c r="A20" s="66" t="str">
        <f t="shared" si="0"/>
        <v/>
      </c>
      <c r="B20" s="67"/>
      <c r="C20" s="67"/>
      <c r="D20" s="68"/>
      <c r="E20" s="65">
        <f t="shared" si="1"/>
        <v>0</v>
      </c>
      <c r="F20" s="67"/>
      <c r="G20" s="69" t="str">
        <f t="shared" si="2"/>
        <v/>
      </c>
      <c r="H20" s="70"/>
      <c r="I20" s="71" t="str">
        <f>IF(J20="Summe",SUM($I$7:I19),IF(F20="PKW",IF(D20&gt;4,G20*E20,""),IF(F20="ÖPNV",IF(D20&lt;5,"",IF(E20&gt;19,H20,E20*G20)),IF(F20="Fahrrad",IF(D20&gt;4,G20*E20,""),IF(F20="Roller/Motorrad",IF(D20&gt;4,G20*E20,""),IF(F20="Mofa/Moped",IF(D20&gt;4,G20*E20,""),IF(F20="Fahrdienst/Taxi",H20,"")))))))</f>
        <v/>
      </c>
      <c r="J20" s="72" t="str">
        <f t="shared" si="3"/>
        <v/>
      </c>
    </row>
    <row r="21" spans="1:10" s="1" customFormat="1" ht="16.5">
      <c r="A21" s="66" t="str">
        <f t="shared" si="0"/>
        <v/>
      </c>
      <c r="B21" s="67"/>
      <c r="C21" s="67"/>
      <c r="D21" s="68"/>
      <c r="E21" s="65">
        <f t="shared" si="1"/>
        <v>0</v>
      </c>
      <c r="F21" s="67"/>
      <c r="G21" s="69" t="str">
        <f t="shared" si="2"/>
        <v/>
      </c>
      <c r="H21" s="70"/>
      <c r="I21" s="71" t="str">
        <f>IF(J21="Summe",SUM($I$7:I20),IF(F21="PKW",IF(D21&gt;4,G21*E21,""),IF(F21="ÖPNV",IF(D21&lt;5,"",IF(E21&gt;19,H21,E21*G21)),IF(F21="Fahrrad",IF(D21&gt;4,G21*E21,""),IF(F21="Roller/Motorrad",IF(D21&gt;4,G21*E21,""),IF(F21="Mofa/Moped",IF(D21&gt;4,G21*E21,""),IF(F21="Fahrdienst/Taxi",H21,"")))))))</f>
        <v/>
      </c>
      <c r="J21" s="72" t="str">
        <f t="shared" si="3"/>
        <v/>
      </c>
    </row>
    <row r="22" spans="1:10" s="1" customFormat="1" ht="16.5">
      <c r="A22" s="66" t="str">
        <f t="shared" si="0"/>
        <v/>
      </c>
      <c r="B22" s="67"/>
      <c r="C22" s="67"/>
      <c r="D22" s="68"/>
      <c r="E22" s="65">
        <f t="shared" si="1"/>
        <v>0</v>
      </c>
      <c r="F22" s="67"/>
      <c r="G22" s="69" t="str">
        <f t="shared" si="2"/>
        <v/>
      </c>
      <c r="H22" s="70"/>
      <c r="I22" s="71" t="str">
        <f>IF(J22="Summe",SUM($I$7:I21),IF(F22="PKW",IF(D22&gt;4,G22*E22,""),IF(F22="ÖPNV",IF(D22&lt;5,"",IF(E22&gt;19,H22,E22*G22)),IF(F22="Fahrrad",IF(D22&gt;4,G22*E22,""),IF(F22="Roller/Motorrad",IF(D22&gt;4,G22*E22,""),IF(F22="Mofa/Moped",IF(D22&gt;4,G22*E22,""),IF(F22="Fahrdienst/Taxi",H22,"")))))))</f>
        <v/>
      </c>
      <c r="J22" s="72" t="str">
        <f t="shared" si="3"/>
        <v/>
      </c>
    </row>
    <row r="23" spans="1:10" s="1" customFormat="1" ht="16.5">
      <c r="A23" s="66" t="str">
        <f t="shared" si="0"/>
        <v/>
      </c>
      <c r="B23" s="73"/>
      <c r="C23" s="73"/>
      <c r="D23" s="74"/>
      <c r="E23" s="65">
        <f t="shared" si="1"/>
        <v>0</v>
      </c>
      <c r="F23" s="73"/>
      <c r="G23" s="69" t="str">
        <f t="shared" si="2"/>
        <v/>
      </c>
      <c r="H23" s="75"/>
      <c r="I23" s="71" t="str">
        <f>IF(J23="Summe",SUM($I$7:I22),IF(F23="PKW",IF(D23&gt;4,G23*E23,""),IF(F23="ÖPNV",IF(D23&lt;5,"",IF(E23&gt;19,H23,E23*G23)),IF(F23="Fahrrad",IF(D23&gt;4,G23*E23,""),IF(F23="Roller/Motorrad",IF(D23&gt;4,G23*E23,""),IF(F23="Mofa/Moped",IF(D23&gt;4,G23*E23,""),IF(F23="Fahrdienst/Taxi",H23,"")))))))</f>
        <v/>
      </c>
      <c r="J23" s="72" t="str">
        <f t="shared" si="3"/>
        <v/>
      </c>
    </row>
    <row r="24" spans="1:10" s="1" customFormat="1" ht="16.5">
      <c r="A24" s="66" t="str">
        <f t="shared" si="0"/>
        <v/>
      </c>
      <c r="B24" s="73"/>
      <c r="C24" s="73"/>
      <c r="D24" s="74"/>
      <c r="E24" s="65">
        <f t="shared" si="1"/>
        <v>0</v>
      </c>
      <c r="F24" s="73"/>
      <c r="G24" s="69" t="str">
        <f t="shared" si="2"/>
        <v/>
      </c>
      <c r="H24" s="75"/>
      <c r="I24" s="71" t="str">
        <f>IF(J24="Summe",SUM($I$7:I23),IF(F24="PKW",IF(D24&gt;4,G24*E24,""),IF(F24="ÖPNV",IF(D24&lt;5,"",IF(E24&gt;19,H24,E24*G24)),IF(F24="Fahrrad",IF(D24&gt;4,G24*E24,""),IF(F24="Roller/Motorrad",IF(D24&gt;4,G24*E24,""),IF(F24="Mofa/Moped",IF(D24&gt;4,G24*E24,""),IF(F24="Fahrdienst/Taxi",H24,"")))))))</f>
        <v/>
      </c>
      <c r="J24" s="72" t="str">
        <f t="shared" si="3"/>
        <v/>
      </c>
    </row>
    <row r="25" spans="1:10" s="1" customFormat="1" ht="16.5">
      <c r="A25" s="66" t="str">
        <f t="shared" si="0"/>
        <v/>
      </c>
      <c r="B25" s="67"/>
      <c r="C25" s="67"/>
      <c r="D25" s="68"/>
      <c r="E25" s="65">
        <f t="shared" si="1"/>
        <v>0</v>
      </c>
      <c r="F25" s="67"/>
      <c r="G25" s="69" t="str">
        <f t="shared" si="2"/>
        <v/>
      </c>
      <c r="H25" s="70"/>
      <c r="I25" s="71" t="str">
        <f>IF(J25="Summe",SUM($I$7:I24),IF(F25="PKW",IF(D25&gt;4,G25*E25,""),IF(F25="ÖPNV",IF(D25&lt;5,"",IF(E25&gt;19,H25,E25*G25)),IF(F25="Fahrrad",IF(D25&gt;4,G25*E25,""),IF(F25="Roller/Motorrad",IF(D25&gt;4,G25*E25,""),IF(F25="Mofa/Moped",IF(D25&gt;4,G25*E25,""),IF(F25="Fahrdienst/Taxi",H25,"")))))))</f>
        <v/>
      </c>
      <c r="J25" s="72" t="str">
        <f t="shared" si="3"/>
        <v/>
      </c>
    </row>
    <row r="26" spans="1:10" s="1" customFormat="1" ht="16.5">
      <c r="A26" s="66" t="str">
        <f t="shared" si="0"/>
        <v/>
      </c>
      <c r="B26" s="67"/>
      <c r="C26" s="67"/>
      <c r="D26" s="68"/>
      <c r="E26" s="65">
        <f t="shared" si="1"/>
        <v>0</v>
      </c>
      <c r="F26" s="67"/>
      <c r="G26" s="69" t="str">
        <f t="shared" si="2"/>
        <v/>
      </c>
      <c r="H26" s="70"/>
      <c r="I26" s="71" t="str">
        <f>IF(J26="Summe",SUM($I$7:I25),IF(F26="PKW",IF(D26&gt;4,G26*E26,""),IF(F26="ÖPNV",IF(D26&lt;5,"",IF(E26&gt;19,H26,E26*G26)),IF(F26="Fahrrad",IF(D26&gt;4,G26*E26,""),IF(F26="Roller/Motorrad",IF(D26&gt;4,G26*E26,""),IF(F26="Mofa/Moped",IF(D26&gt;4,G26*E26,""),IF(F26="Fahrdienst/Taxi",H26,"")))))))</f>
        <v/>
      </c>
      <c r="J26" s="72" t="str">
        <f t="shared" si="3"/>
        <v/>
      </c>
    </row>
    <row r="27" spans="1:10" s="1" customFormat="1" ht="16.5">
      <c r="A27" s="66" t="str">
        <f t="shared" si="0"/>
        <v/>
      </c>
      <c r="B27" s="67"/>
      <c r="C27" s="67"/>
      <c r="D27" s="68"/>
      <c r="E27" s="65">
        <f t="shared" si="1"/>
        <v>0</v>
      </c>
      <c r="F27" s="67"/>
      <c r="G27" s="69" t="str">
        <f t="shared" si="2"/>
        <v/>
      </c>
      <c r="H27" s="70"/>
      <c r="I27" s="71" t="str">
        <f>IF(J27="Summe",SUM($I$7:I26),IF(F27="PKW",IF(D27&gt;4,G27*E27,""),IF(F27="ÖPNV",IF(D27&lt;5,"",IF(E27&gt;19,H27,E27*G27)),IF(F27="Fahrrad",IF(D27&gt;4,G27*E27,""),IF(F27="Roller/Motorrad",IF(D27&gt;4,G27*E27,""),IF(F27="Mofa/Moped",IF(D27&gt;4,G27*E27,""),IF(F27="Fahrdienst/Taxi",H27,"")))))))</f>
        <v/>
      </c>
      <c r="J27" s="72" t="str">
        <f t="shared" si="3"/>
        <v/>
      </c>
    </row>
    <row r="28" spans="1:10" s="1" customFormat="1" ht="16.5">
      <c r="A28" s="66" t="str">
        <f t="shared" si="0"/>
        <v/>
      </c>
      <c r="B28" s="67"/>
      <c r="C28" s="67"/>
      <c r="D28" s="68"/>
      <c r="E28" s="65">
        <f t="shared" si="1"/>
        <v>0</v>
      </c>
      <c r="F28" s="67"/>
      <c r="G28" s="69" t="str">
        <f t="shared" si="2"/>
        <v/>
      </c>
      <c r="H28" s="70"/>
      <c r="I28" s="71" t="str">
        <f>IF(J28="Summe",SUM($I$7:I27),IF(F28="PKW",IF(D28&gt;4,G28*E28,""),IF(F28="ÖPNV",IF(D28&lt;5,"",IF(E28&gt;19,H28,E28*G28)),IF(F28="Fahrrad",IF(D28&gt;4,G28*E28,""),IF(F28="Roller/Motorrad",IF(D28&gt;4,G28*E28,""),IF(F28="Mofa/Moped",IF(D28&gt;4,G28*E28,""),IF(F28="Fahrdienst/Taxi",H28,"")))))))</f>
        <v/>
      </c>
      <c r="J28" s="72" t="str">
        <f t="shared" si="3"/>
        <v/>
      </c>
    </row>
    <row r="29" spans="1:10" s="1" customFormat="1" ht="16.5">
      <c r="A29" s="66" t="str">
        <f t="shared" si="0"/>
        <v/>
      </c>
      <c r="B29" s="67"/>
      <c r="C29" s="67"/>
      <c r="D29" s="68"/>
      <c r="E29" s="65">
        <f t="shared" si="1"/>
        <v>0</v>
      </c>
      <c r="F29" s="67"/>
      <c r="G29" s="69" t="str">
        <f t="shared" si="2"/>
        <v/>
      </c>
      <c r="H29" s="70"/>
      <c r="I29" s="71" t="str">
        <f>IF(J29="Summe",SUM($I$7:I28),IF(F29="PKW",IF(D29&gt;4,G29*E29,""),IF(F29="ÖPNV",IF(D29&lt;5,"",IF(E29&gt;19,H29,E29*G29)),IF(F29="Fahrrad",IF(D29&gt;4,G29*E29,""),IF(F29="Roller/Motorrad",IF(D29&gt;4,G29*E29,""),IF(F29="Mofa/Moped",IF(D29&gt;4,G29*E29,""),IF(F29="Fahrdienst/Taxi",H29,"")))))))</f>
        <v/>
      </c>
      <c r="J29" s="72" t="str">
        <f t="shared" si="3"/>
        <v/>
      </c>
    </row>
    <row r="30" spans="1:10" s="1" customFormat="1" ht="16.5">
      <c r="A30" s="66" t="str">
        <f t="shared" si="0"/>
        <v/>
      </c>
      <c r="B30" s="67"/>
      <c r="C30" s="67"/>
      <c r="D30" s="68"/>
      <c r="E30" s="65">
        <f t="shared" si="1"/>
        <v>0</v>
      </c>
      <c r="F30" s="67"/>
      <c r="G30" s="69" t="str">
        <f t="shared" si="2"/>
        <v/>
      </c>
      <c r="H30" s="70"/>
      <c r="I30" s="71" t="str">
        <f>IF(J30="Summe",SUM($I$7:I29),IF(F30="PKW",IF(D30&gt;4,G30*E30,""),IF(F30="ÖPNV",IF(D30&lt;5,"",IF(E30&gt;19,H30,E30*G30)),IF(F30="Fahrrad",IF(D30&gt;4,G30*E30,""),IF(F30="Roller/Motorrad",IF(D30&gt;4,G30*E30,""),IF(F30="Mofa/Moped",IF(D30&gt;4,G30*E30,""),IF(F30="Fahrdienst/Taxi",H30,"")))))))</f>
        <v/>
      </c>
      <c r="J30" s="72" t="str">
        <f t="shared" si="3"/>
        <v/>
      </c>
    </row>
    <row r="31" spans="1:10" s="1" customFormat="1" ht="16.5">
      <c r="A31" s="66" t="str">
        <f t="shared" si="0"/>
        <v/>
      </c>
      <c r="B31" s="67"/>
      <c r="C31" s="67"/>
      <c r="D31" s="68"/>
      <c r="E31" s="65">
        <f t="shared" si="1"/>
        <v>0</v>
      </c>
      <c r="F31" s="67"/>
      <c r="G31" s="69" t="str">
        <f t="shared" si="2"/>
        <v/>
      </c>
      <c r="H31" s="70"/>
      <c r="I31" s="71" t="str">
        <f>IF(J31="Summe",SUM($I$7:I30),IF(F31="PKW",IF(D31&gt;4,G31*E31,""),IF(F31="ÖPNV",IF(D31&lt;5,"",IF(E31&gt;19,H31,E31*G31)),IF(F31="Fahrrad",IF(D31&gt;4,G31*E31,""),IF(F31="Roller/Motorrad",IF(D31&gt;4,G31*E31,""),IF(F31="Mofa/Moped",IF(D31&gt;4,G31*E31,""),IF(F31="Fahrdienst/Taxi",H31,"")))))))</f>
        <v/>
      </c>
      <c r="J31" s="72" t="str">
        <f t="shared" si="3"/>
        <v/>
      </c>
    </row>
    <row r="32" spans="1:10" s="1" customFormat="1" ht="16.5">
      <c r="A32" s="66" t="str">
        <f t="shared" si="0"/>
        <v/>
      </c>
      <c r="B32" s="67"/>
      <c r="C32" s="67"/>
      <c r="D32" s="68"/>
      <c r="E32" s="65">
        <f t="shared" si="1"/>
        <v>0</v>
      </c>
      <c r="F32" s="67"/>
      <c r="G32" s="69" t="str">
        <f t="shared" si="2"/>
        <v/>
      </c>
      <c r="H32" s="70"/>
      <c r="I32" s="71" t="str">
        <f>IF(J32="Summe",SUM($I$7:I31),IF(F32="PKW",IF(D32&gt;4,G32*E32,""),IF(F32="ÖPNV",IF(D32&lt;5,"",IF(E32&gt;19,H32,E32*G32)),IF(F32="Fahrrad",IF(D32&gt;4,G32*E32,""),IF(F32="Roller/Motorrad",IF(D32&gt;4,G32*E32,""),IF(F32="Mofa/Moped",IF(D32&gt;4,G32*E32,""),IF(F32="Fahrdienst/Taxi",H32,"")))))))</f>
        <v/>
      </c>
      <c r="J32" s="72" t="str">
        <f t="shared" si="3"/>
        <v/>
      </c>
    </row>
    <row r="33" spans="1:10" s="1" customFormat="1" ht="16.5">
      <c r="A33" s="66" t="str">
        <f t="shared" si="0"/>
        <v/>
      </c>
      <c r="B33" s="67"/>
      <c r="C33" s="67"/>
      <c r="D33" s="68"/>
      <c r="E33" s="65">
        <f t="shared" si="1"/>
        <v>0</v>
      </c>
      <c r="F33" s="67"/>
      <c r="G33" s="69" t="str">
        <f t="shared" si="2"/>
        <v/>
      </c>
      <c r="H33" s="70"/>
      <c r="I33" s="71" t="str">
        <f>IF(J33="Summe",SUM($I$7:I32),IF(F33="PKW",IF(D33&gt;4,G33*E33,""),IF(F33="ÖPNV",IF(D33&lt;5,"",IF(E33&gt;19,H33,E33*G33)),IF(F33="Fahrrad",IF(D33&gt;4,G33*E33,""),IF(F33="Roller/Motorrad",IF(D33&gt;4,G33*E33,""),IF(F33="Mofa/Moped",IF(D33&gt;4,G33*E33,""),IF(F33="Fahrdienst/Taxi",H33,"")))))))</f>
        <v/>
      </c>
      <c r="J33" s="72" t="str">
        <f t="shared" si="3"/>
        <v/>
      </c>
    </row>
    <row r="34" spans="1:10" s="1" customFormat="1" ht="16.5">
      <c r="A34" s="66" t="str">
        <f t="shared" si="0"/>
        <v/>
      </c>
      <c r="B34" s="73"/>
      <c r="C34" s="73"/>
      <c r="D34" s="74"/>
      <c r="E34" s="65">
        <f t="shared" si="1"/>
        <v>0</v>
      </c>
      <c r="F34" s="73"/>
      <c r="G34" s="69" t="str">
        <f t="shared" si="2"/>
        <v/>
      </c>
      <c r="H34" s="75"/>
      <c r="I34" s="71" t="str">
        <f>IF(J34="Summe",SUM($I$7:I33),IF(F34="PKW",IF(D34&gt;4,G34*E34,""),IF(F34="ÖPNV",IF(D34&lt;5,"",IF(E34&gt;19,H34,E34*G34)),IF(F34="Fahrrad",IF(D34&gt;4,G34*E34,""),IF(F34="Roller/Motorrad",IF(D34&gt;4,G34*E34,""),IF(F34="Mofa/Moped",IF(D34&gt;4,G34*E34,""),IF(F34="Fahrdienst/Taxi",H34,"")))))))</f>
        <v/>
      </c>
      <c r="J34" s="72" t="str">
        <f t="shared" si="3"/>
        <v/>
      </c>
    </row>
    <row r="35" spans="1:10" s="1" customFormat="1" ht="16.5">
      <c r="A35" s="66" t="str">
        <f t="shared" si="0"/>
        <v/>
      </c>
      <c r="B35" s="73"/>
      <c r="C35" s="73"/>
      <c r="D35" s="74"/>
      <c r="E35" s="65">
        <f t="shared" si="1"/>
        <v>0</v>
      </c>
      <c r="F35" s="73"/>
      <c r="G35" s="69" t="str">
        <f t="shared" si="2"/>
        <v/>
      </c>
      <c r="H35" s="75"/>
      <c r="I35" s="71" t="str">
        <f>IF(J35="Summe",SUM($I$7:I34),IF(F35="PKW",IF(D35&gt;4,G35*E35,""),IF(F35="ÖPNV",IF(D35&lt;5,"",IF(E35&gt;19,H35,E35*G35)),IF(F35="Fahrrad",IF(D35&gt;4,G35*E35,""),IF(F35="Roller/Motorrad",IF(D35&gt;4,G35*E35,""),IF(F35="Mofa/Moped",IF(D35&gt;4,G35*E35,""),IF(F35="Fahrdienst/Taxi",H35,"")))))))</f>
        <v/>
      </c>
      <c r="J35" s="72" t="str">
        <f t="shared" si="3"/>
        <v/>
      </c>
    </row>
    <row r="36" spans="1:10" s="1" customFormat="1" ht="16.5">
      <c r="A36" s="66" t="str">
        <f t="shared" si="0"/>
        <v/>
      </c>
      <c r="B36" s="73"/>
      <c r="C36" s="73"/>
      <c r="D36" s="74"/>
      <c r="E36" s="65">
        <f t="shared" si="1"/>
        <v>0</v>
      </c>
      <c r="F36" s="73"/>
      <c r="G36" s="69" t="str">
        <f t="shared" si="2"/>
        <v/>
      </c>
      <c r="H36" s="75"/>
      <c r="I36" s="71" t="str">
        <f>IF(J36="Summe",SUM($I$7:I35),IF(F36="PKW",IF(D36&gt;4,G36*E36,""),IF(F36="ÖPNV",IF(D36&lt;5,"",IF(E36&gt;19,H36,E36*G36)),IF(F36="Fahrrad",IF(D36&gt;4,G36*E36,""),IF(F36="Roller/Motorrad",IF(D36&gt;4,G36*E36,""),IF(F36="Mofa/Moped",IF(D36&gt;4,G36*E36,""),IF(F36="Fahrdienst/Taxi",H36,"")))))))</f>
        <v/>
      </c>
      <c r="J36" s="72" t="str">
        <f t="shared" si="3"/>
        <v/>
      </c>
    </row>
    <row r="37" spans="1:10" s="1" customFormat="1" ht="16.5">
      <c r="A37" s="66" t="str">
        <f t="shared" si="0"/>
        <v/>
      </c>
      <c r="B37" s="73"/>
      <c r="C37" s="73"/>
      <c r="D37" s="74"/>
      <c r="E37" s="65">
        <f t="shared" si="1"/>
        <v>0</v>
      </c>
      <c r="F37" s="73"/>
      <c r="G37" s="69" t="str">
        <f t="shared" si="2"/>
        <v/>
      </c>
      <c r="H37" s="75"/>
      <c r="I37" s="71" t="str">
        <f>IF(J37="Summe",SUM($I$7:I36),IF(F37="PKW",IF(D37&gt;4,G37*E37,""),IF(F37="ÖPNV",IF(D37&lt;5,"",IF(E37&gt;19,H37,E37*G37)),IF(F37="Fahrrad",IF(D37&gt;4,G37*E37,""),IF(F37="Roller/Motorrad",IF(D37&gt;4,G37*E37,""),IF(F37="Mofa/Moped",IF(D37&gt;4,G37*E37,""),IF(F37="Fahrdienst/Taxi",H37,"")))))))</f>
        <v/>
      </c>
      <c r="J37" s="72" t="str">
        <f t="shared" si="3"/>
        <v/>
      </c>
    </row>
    <row r="38" spans="1:10" ht="16.5">
      <c r="A38" s="66" t="str">
        <f t="shared" si="0"/>
        <v/>
      </c>
      <c r="B38" s="73"/>
      <c r="C38" s="73"/>
      <c r="D38" s="74"/>
      <c r="E38" s="65">
        <f t="shared" si="1"/>
        <v>0</v>
      </c>
      <c r="F38" s="73"/>
      <c r="G38" s="69" t="str">
        <f t="shared" si="2"/>
        <v/>
      </c>
      <c r="H38" s="75"/>
      <c r="I38" s="71" t="str">
        <f>IF(J38="Summe",SUM($I$7:I37),IF(F38="PKW",IF(D38&gt;4,G38*E38,""),IF(F38="ÖPNV",IF(D38&lt;5,"",IF(E38&gt;19,H38,E38*G38)),IF(F38="Fahrrad",IF(D38&gt;4,G38*E38,""),IF(F38="Roller/Motorrad",IF(D38&gt;4,G38*E38,""),IF(F38="Mofa/Moped",IF(D38&gt;4,G38*E38,""),IF(F38="Fahrdienst/Taxi",H38,"")))))))</f>
        <v/>
      </c>
      <c r="J38" s="72" t="str">
        <f t="shared" si="3"/>
        <v/>
      </c>
    </row>
    <row r="39" spans="1:10" ht="16.5">
      <c r="A39" s="66" t="str">
        <f t="shared" si="0"/>
        <v/>
      </c>
      <c r="B39" s="73"/>
      <c r="C39" s="73"/>
      <c r="D39" s="74"/>
      <c r="E39" s="65">
        <f t="shared" si="1"/>
        <v>0</v>
      </c>
      <c r="F39" s="73"/>
      <c r="G39" s="69" t="str">
        <f t="shared" si="2"/>
        <v/>
      </c>
      <c r="H39" s="75"/>
      <c r="I39" s="71" t="str">
        <f>IF(J39="Summe",SUM($I$7:I38),IF(F39="PKW",IF(D39&gt;4,G39*E39,""),IF(F39="ÖPNV",IF(D39&lt;5,"",IF(E39&gt;19,H39,E39*G39)),IF(F39="Fahrrad",IF(D39&gt;4,G39*E39,""),IF(F39="Roller/Motorrad",IF(D39&gt;4,G39*E39,""),IF(F39="Mofa/Moped",IF(D39&gt;4,G39*E39,""),IF(F39="Fahrdienst/Taxi",H39,"")))))))</f>
        <v/>
      </c>
      <c r="J39" s="72" t="str">
        <f t="shared" si="3"/>
        <v/>
      </c>
    </row>
    <row r="40" spans="1:10" ht="16.5">
      <c r="A40" s="66" t="str">
        <f t="shared" si="0"/>
        <v/>
      </c>
      <c r="B40" s="73"/>
      <c r="C40" s="73"/>
      <c r="D40" s="74"/>
      <c r="E40" s="65">
        <f t="shared" si="1"/>
        <v>0</v>
      </c>
      <c r="F40" s="73"/>
      <c r="G40" s="69" t="str">
        <f t="shared" si="2"/>
        <v/>
      </c>
      <c r="H40" s="75"/>
      <c r="I40" s="71" t="str">
        <f>IF(J40="Summe",SUM($I$7:I39),IF(F40="PKW",IF(D40&gt;4,G40*E40,""),IF(F40="ÖPNV",IF(D40&lt;5,"",IF(E40&gt;19,H40,E40*G40)),IF(F40="Fahrrad",IF(D40&gt;4,G40*E40,""),IF(F40="Roller/Motorrad",IF(D40&gt;4,G40*E40,""),IF(F40="Mofa/Moped",IF(D40&gt;4,G40*E40,""),IF(F40="Fahrdienst/Taxi",H40,"")))))))</f>
        <v/>
      </c>
      <c r="J40" s="72" t="str">
        <f t="shared" si="3"/>
        <v/>
      </c>
    </row>
    <row r="41" spans="1:10" ht="16.5">
      <c r="A41" s="66" t="str">
        <f t="shared" si="0"/>
        <v/>
      </c>
      <c r="B41" s="73"/>
      <c r="C41" s="73"/>
      <c r="D41" s="74"/>
      <c r="E41" s="65">
        <f t="shared" si="1"/>
        <v>0</v>
      </c>
      <c r="F41" s="73"/>
      <c r="G41" s="69" t="str">
        <f t="shared" si="2"/>
        <v/>
      </c>
      <c r="H41" s="75"/>
      <c r="I41" s="71" t="str">
        <f>IF(J41="Summe",SUM($I$7:I40),IF(F41="PKW",IF(D41&gt;4,G41*E41,""),IF(F41="ÖPNV",IF(D41&lt;5,"",IF(E41&gt;19,H41,E41*G41)),IF(F41="Fahrrad",IF(D41&gt;4,G41*E41,""),IF(F41="Roller/Motorrad",IF(D41&gt;4,G41*E41,""),IF(F41="Mofa/Moped",IF(D41&gt;4,G41*E41,""),IF(F41="Fahrdienst/Taxi",H41,"")))))))</f>
        <v/>
      </c>
      <c r="J41" s="72" t="str">
        <f t="shared" si="3"/>
        <v/>
      </c>
    </row>
    <row r="42" spans="1:10" ht="16.5">
      <c r="A42" s="66" t="str">
        <f t="shared" si="0"/>
        <v/>
      </c>
      <c r="B42" s="73"/>
      <c r="C42" s="73"/>
      <c r="D42" s="74"/>
      <c r="E42" s="65">
        <f t="shared" si="1"/>
        <v>0</v>
      </c>
      <c r="F42" s="73"/>
      <c r="G42" s="69" t="str">
        <f t="shared" si="2"/>
        <v/>
      </c>
      <c r="H42" s="75"/>
      <c r="I42" s="71" t="str">
        <f>IF(J42="Summe",SUM($I$7:I41),IF(F42="PKW",IF(D42&gt;4,G42*E42,""),IF(F42="ÖPNV",IF(D42&lt;5,"",IF(E42&gt;19,H42,E42*G42)),IF(F42="Fahrrad",IF(D42&gt;4,G42*E42,""),IF(F42="Roller/Motorrad",IF(D42&gt;4,G42*E42,""),IF(F42="Mofa/Moped",IF(D42&gt;4,G42*E42,""),IF(F42="Fahrdienst/Taxi",H42,"")))))))</f>
        <v/>
      </c>
      <c r="J42" s="72" t="str">
        <f t="shared" si="3"/>
        <v/>
      </c>
    </row>
    <row r="43" spans="1:10" ht="16.5">
      <c r="A43" s="66" t="str">
        <f t="shared" si="0"/>
        <v/>
      </c>
      <c r="B43" s="73"/>
      <c r="C43" s="73"/>
      <c r="D43" s="74"/>
      <c r="E43" s="65">
        <f t="shared" si="1"/>
        <v>0</v>
      </c>
      <c r="F43" s="73"/>
      <c r="G43" s="69" t="str">
        <f t="shared" si="2"/>
        <v/>
      </c>
      <c r="H43" s="75"/>
      <c r="I43" s="71" t="str">
        <f>IF(J43="Summe",SUM($I$7:I42),IF(F43="PKW",IF(D43&gt;4,G43*E43,""),IF(F43="ÖPNV",IF(D43&lt;5,"",IF(E43&gt;19,H43,E43*G43)),IF(F43="Fahrrad",IF(D43&gt;4,G43*E43,""),IF(F43="Roller/Motorrad",IF(D43&gt;4,G43*E43,""),IF(F43="Mofa/Moped",IF(D43&gt;4,G43*E43,""),IF(F43="Fahrdienst/Taxi",H43,"")))))))</f>
        <v/>
      </c>
      <c r="J43" s="72" t="str">
        <f t="shared" si="3"/>
        <v/>
      </c>
    </row>
    <row r="44" spans="1:10" ht="16.5">
      <c r="A44" s="66" t="str">
        <f t="shared" si="0"/>
        <v/>
      </c>
      <c r="B44" s="73"/>
      <c r="C44" s="73"/>
      <c r="D44" s="74"/>
      <c r="E44" s="65">
        <f t="shared" si="1"/>
        <v>0</v>
      </c>
      <c r="F44" s="73"/>
      <c r="G44" s="69" t="str">
        <f t="shared" si="2"/>
        <v/>
      </c>
      <c r="H44" s="75"/>
      <c r="I44" s="71" t="str">
        <f>IF(J44="Summe",SUM($I$7:I43),IF(F44="PKW",IF(D44&gt;4,G44*E44,""),IF(F44="ÖPNV",IF(D44&lt;5,"",IF(E44&gt;19,H44,E44*G44)),IF(F44="Fahrrad",IF(D44&gt;4,G44*E44,""),IF(F44="Roller/Motorrad",IF(D44&gt;4,G44*E44,""),IF(F44="Mofa/Moped",IF(D44&gt;4,G44*E44,""),IF(F44="Fahrdienst/Taxi",H44,"")))))))</f>
        <v/>
      </c>
      <c r="J44" s="72" t="str">
        <f t="shared" si="3"/>
        <v/>
      </c>
    </row>
    <row r="45" spans="1:10" ht="16.5">
      <c r="A45" s="66" t="str">
        <f t="shared" si="0"/>
        <v/>
      </c>
      <c r="B45" s="73"/>
      <c r="C45" s="73"/>
      <c r="D45" s="74"/>
      <c r="E45" s="65">
        <f t="shared" si="1"/>
        <v>0</v>
      </c>
      <c r="F45" s="73"/>
      <c r="G45" s="69" t="str">
        <f t="shared" si="2"/>
        <v/>
      </c>
      <c r="H45" s="75"/>
      <c r="I45" s="71" t="str">
        <f>IF(J45="Summe",SUM($I$7:I44),IF(F45="PKW",IF(D45&gt;4,G45*E45,""),IF(F45="ÖPNV",IF(D45&lt;5,"",IF(E45&gt;19,H45,E45*G45)),IF(F45="Fahrrad",IF(D45&gt;4,G45*E45,""),IF(F45="Roller/Motorrad",IF(D45&gt;4,G45*E45,""),IF(F45="Mofa/Moped",IF(D45&gt;4,G45*E45,""),IF(F45="Fahrdienst/Taxi",H45,"")))))))</f>
        <v/>
      </c>
      <c r="J45" s="72" t="str">
        <f t="shared" si="3"/>
        <v/>
      </c>
    </row>
    <row r="46" spans="1:10" ht="16.5">
      <c r="A46" s="66" t="str">
        <f t="shared" si="0"/>
        <v/>
      </c>
      <c r="B46" s="73"/>
      <c r="C46" s="73"/>
      <c r="D46" s="74"/>
      <c r="E46" s="65">
        <f t="shared" si="1"/>
        <v>0</v>
      </c>
      <c r="F46" s="73"/>
      <c r="G46" s="69" t="str">
        <f t="shared" si="2"/>
        <v/>
      </c>
      <c r="H46" s="75"/>
      <c r="I46" s="71" t="str">
        <f>IF(J46="Summe",SUM($I$7:I45),IF(F46="PKW",IF(D46&gt;4,G46*E46,""),IF(F46="ÖPNV",IF(D46&lt;5,"",IF(E46&gt;19,H46,E46*G46)),IF(F46="Fahrrad",IF(D46&gt;4,G46*E46,""),IF(F46="Roller/Motorrad",IF(D46&gt;4,G46*E46,""),IF(F46="Mofa/Moped",IF(D46&gt;4,G46*E46,""),IF(F46="Fahrdienst/Taxi",H46,"")))))))</f>
        <v/>
      </c>
      <c r="J46" s="72" t="str">
        <f t="shared" si="3"/>
        <v/>
      </c>
    </row>
    <row r="47" spans="1:10" ht="16.5">
      <c r="A47" s="66" t="str">
        <f t="shared" si="0"/>
        <v/>
      </c>
      <c r="B47" s="73"/>
      <c r="C47" s="73"/>
      <c r="D47" s="74"/>
      <c r="E47" s="65">
        <f t="shared" si="1"/>
        <v>0</v>
      </c>
      <c r="F47" s="73"/>
      <c r="G47" s="69" t="str">
        <f t="shared" si="2"/>
        <v/>
      </c>
      <c r="H47" s="75"/>
      <c r="I47" s="71" t="str">
        <f>IF(J47="Summe",SUM($I$7:I46),IF(F47="PKW",IF(D47&gt;4,G47*E47,""),IF(F47="ÖPNV",IF(D47&lt;5,"",IF(E47&gt;19,H47,E47*G47)),IF(F47="Fahrrad",IF(D47&gt;4,G47*E47,""),IF(F47="Roller/Motorrad",IF(D47&gt;4,G47*E47,""),IF(F47="Mofa/Moped",IF(D47&gt;4,G47*E47,""),IF(F47="Fahrdienst/Taxi",H47,"")))))))</f>
        <v/>
      </c>
      <c r="J47" s="72" t="str">
        <f t="shared" si="3"/>
        <v/>
      </c>
    </row>
    <row r="48" spans="1:10" ht="16.5">
      <c r="A48" s="66" t="str">
        <f t="shared" si="0"/>
        <v/>
      </c>
      <c r="B48" s="73"/>
      <c r="C48" s="73"/>
      <c r="D48" s="74"/>
      <c r="E48" s="65">
        <f t="shared" si="1"/>
        <v>0</v>
      </c>
      <c r="F48" s="73"/>
      <c r="G48" s="69" t="str">
        <f t="shared" si="2"/>
        <v/>
      </c>
      <c r="H48" s="75"/>
      <c r="I48" s="71" t="str">
        <f>IF(J48="Summe",SUM($I$7:I47),IF(F48="PKW",IF(D48&gt;4,G48*E48,""),IF(F48="ÖPNV",IF(D48&lt;5,"",IF(E48&gt;19,H48,E48*G48)),IF(F48="Fahrrad",IF(D48&gt;4,G48*E48,""),IF(F48="Roller/Motorrad",IF(D48&gt;4,G48*E48,""),IF(F48="Mofa/Moped",IF(D48&gt;4,G48*E48,""),IF(F48="Fahrdienst/Taxi",H48,"")))))))</f>
        <v/>
      </c>
      <c r="J48" s="72" t="str">
        <f t="shared" si="3"/>
        <v/>
      </c>
    </row>
    <row r="49" spans="1:10" ht="16.5">
      <c r="A49" s="66" t="str">
        <f t="shared" si="0"/>
        <v/>
      </c>
      <c r="B49" s="73"/>
      <c r="C49" s="73"/>
      <c r="D49" s="74"/>
      <c r="E49" s="65">
        <f t="shared" si="1"/>
        <v>0</v>
      </c>
      <c r="F49" s="73"/>
      <c r="G49" s="69" t="str">
        <f t="shared" si="2"/>
        <v/>
      </c>
      <c r="H49" s="75"/>
      <c r="I49" s="71" t="str">
        <f>IF(J49="Summe",SUM($I$7:I48),IF(F49="PKW",IF(D49&gt;4,G49*E49,""),IF(F49="ÖPNV",IF(D49&lt;5,"",IF(E49&gt;19,H49,E49*G49)),IF(F49="Fahrrad",IF(D49&gt;4,G49*E49,""),IF(F49="Roller/Motorrad",IF(D49&gt;4,G49*E49,""),IF(F49="Mofa/Moped",IF(D49&gt;4,G49*E49,""),IF(F49="Fahrdienst/Taxi",H49,"")))))))</f>
        <v/>
      </c>
      <c r="J49" s="72" t="str">
        <f t="shared" si="3"/>
        <v/>
      </c>
    </row>
    <row r="50" spans="1:10" ht="16.5">
      <c r="A50" s="66" t="str">
        <f t="shared" si="0"/>
        <v/>
      </c>
      <c r="B50" s="73"/>
      <c r="C50" s="73"/>
      <c r="D50" s="74"/>
      <c r="E50" s="65">
        <f t="shared" si="1"/>
        <v>0</v>
      </c>
      <c r="F50" s="73"/>
      <c r="G50" s="69" t="str">
        <f t="shared" si="2"/>
        <v/>
      </c>
      <c r="H50" s="75"/>
      <c r="I50" s="71" t="str">
        <f>IF(J50="Summe",SUM($I$7:I49),IF(F50="PKW",IF(D50&gt;4,G50*E50,""),IF(F50="ÖPNV",IF(D50&lt;5,"",IF(E50&gt;19,H50,E50*G50)),IF(F50="Fahrrad",IF(D50&gt;4,G50*E50,""),IF(F50="Roller/Motorrad",IF(D50&gt;4,G50*E50,""),IF(F50="Mofa/Moped",IF(D50&gt;4,G50*E50,""),IF(F50="Fahrdienst/Taxi",H50,"")))))))</f>
        <v/>
      </c>
      <c r="J50" s="72" t="str">
        <f t="shared" si="3"/>
        <v/>
      </c>
    </row>
    <row r="51" spans="1:10" ht="16.5">
      <c r="A51" s="66" t="str">
        <f t="shared" si="0"/>
        <v/>
      </c>
      <c r="B51" s="73"/>
      <c r="C51" s="73"/>
      <c r="D51" s="74"/>
      <c r="E51" s="65">
        <f t="shared" si="1"/>
        <v>0</v>
      </c>
      <c r="F51" s="73"/>
      <c r="G51" s="69" t="str">
        <f t="shared" si="2"/>
        <v/>
      </c>
      <c r="H51" s="75"/>
      <c r="I51" s="71" t="str">
        <f>IF(J51="Summe",SUM($I$7:I50),IF(F51="PKW",IF(D51&gt;4,G51*E51,""),IF(F51="ÖPNV",IF(D51&lt;5,"",IF(E51&gt;19,H51,E51*G51)),IF(F51="Fahrrad",IF(D51&gt;4,G51*E51,""),IF(F51="Roller/Motorrad",IF(D51&gt;4,G51*E51,""),IF(F51="Mofa/Moped",IF(D51&gt;4,G51*E51,""),IF(F51="Fahrdienst/Taxi",H51,"")))))))</f>
        <v/>
      </c>
      <c r="J51" s="72" t="str">
        <f t="shared" si="3"/>
        <v/>
      </c>
    </row>
    <row r="52" spans="1:10" ht="16.5">
      <c r="A52" s="66" t="str">
        <f t="shared" si="0"/>
        <v/>
      </c>
      <c r="B52" s="73"/>
      <c r="C52" s="73"/>
      <c r="D52" s="74"/>
      <c r="E52" s="65">
        <f t="shared" si="1"/>
        <v>0</v>
      </c>
      <c r="F52" s="73"/>
      <c r="G52" s="69" t="str">
        <f t="shared" si="2"/>
        <v/>
      </c>
      <c r="H52" s="75"/>
      <c r="I52" s="71" t="str">
        <f>IF(J52="Summe",SUM($I$7:I51),IF(F52="PKW",IF(D52&gt;4,G52*E52,""),IF(F52="ÖPNV",IF(D52&lt;5,"",IF(E52&gt;19,H52,E52*G52)),IF(F52="Fahrrad",IF(D52&gt;4,G52*E52,""),IF(F52="Roller/Motorrad",IF(D52&gt;4,G52*E52,""),IF(F52="Mofa/Moped",IF(D52&gt;4,G52*E52,""),IF(F52="Fahrdienst/Taxi",H52,"")))))))</f>
        <v/>
      </c>
      <c r="J52" s="72" t="str">
        <f t="shared" si="3"/>
        <v/>
      </c>
    </row>
    <row r="53" spans="1:10" ht="16.5">
      <c r="A53" s="66" t="str">
        <f t="shared" si="0"/>
        <v/>
      </c>
      <c r="B53" s="73"/>
      <c r="C53" s="73"/>
      <c r="D53" s="74"/>
      <c r="E53" s="65">
        <f t="shared" si="1"/>
        <v>0</v>
      </c>
      <c r="F53" s="73"/>
      <c r="G53" s="69" t="str">
        <f t="shared" si="2"/>
        <v/>
      </c>
      <c r="H53" s="75"/>
      <c r="I53" s="71" t="str">
        <f>IF(J53="Summe",SUM($I$7:I52),IF(F53="PKW",IF(D53&gt;4,G53*E53,""),IF(F53="ÖPNV",IF(D53&lt;5,"",IF(E53&gt;19,H53,E53*G53)),IF(F53="Fahrrad",IF(D53&gt;4,G53*E53,""),IF(F53="Roller/Motorrad",IF(D53&gt;4,G53*E53,""),IF(F53="Mofa/Moped",IF(D53&gt;4,G53*E53,""),IF(F53="Fahrdienst/Taxi",H53,"")))))))</f>
        <v/>
      </c>
      <c r="J53" s="72" t="str">
        <f t="shared" si="3"/>
        <v/>
      </c>
    </row>
    <row r="54" spans="1:10" ht="16.5">
      <c r="A54" s="66" t="str">
        <f t="shared" si="0"/>
        <v/>
      </c>
      <c r="B54" s="73"/>
      <c r="C54" s="73"/>
      <c r="D54" s="74"/>
      <c r="E54" s="65">
        <f t="shared" si="1"/>
        <v>0</v>
      </c>
      <c r="F54" s="73"/>
      <c r="G54" s="69" t="str">
        <f t="shared" si="2"/>
        <v/>
      </c>
      <c r="H54" s="75"/>
      <c r="I54" s="71" t="str">
        <f>IF(J54="Summe",SUM($I$7:I53),IF(F54="PKW",IF(D54&gt;4,G54*E54,""),IF(F54="ÖPNV",IF(D54&lt;5,"",IF(E54&gt;19,H54,E54*G54)),IF(F54="Fahrrad",IF(D54&gt;4,G54*E54,""),IF(F54="Roller/Motorrad",IF(D54&gt;4,G54*E54,""),IF(F54="Mofa/Moped",IF(D54&gt;4,G54*E54,""),IF(F54="Fahrdienst/Taxi",H54,"")))))))</f>
        <v/>
      </c>
      <c r="J54" s="72" t="str">
        <f t="shared" si="3"/>
        <v/>
      </c>
    </row>
    <row r="55" spans="1:10" ht="16.5">
      <c r="A55" s="66" t="str">
        <f t="shared" si="0"/>
        <v/>
      </c>
      <c r="B55" s="73"/>
      <c r="C55" s="73"/>
      <c r="D55" s="74"/>
      <c r="E55" s="65">
        <f t="shared" si="1"/>
        <v>0</v>
      </c>
      <c r="F55" s="73"/>
      <c r="G55" s="69" t="str">
        <f t="shared" si="2"/>
        <v/>
      </c>
      <c r="H55" s="75"/>
      <c r="I55" s="71" t="str">
        <f>IF(J55="Summe",SUM($I$7:I54),IF(F55="PKW",IF(D55&gt;4,G55*E55,""),IF(F55="ÖPNV",IF(D55&lt;5,"",IF(E55&gt;19,H55,E55*G55)),IF(F55="Fahrrad",IF(D55&gt;4,G55*E55,""),IF(F55="Roller/Motorrad",IF(D55&gt;4,G55*E55,""),IF(F55="Mofa/Moped",IF(D55&gt;4,G55*E55,""),IF(F55="Fahrdienst/Taxi",H55,"")))))))</f>
        <v/>
      </c>
      <c r="J55" s="72" t="str">
        <f t="shared" si="3"/>
        <v/>
      </c>
    </row>
    <row r="56" spans="1:10" ht="16.5">
      <c r="A56" s="66" t="str">
        <f t="shared" si="0"/>
        <v/>
      </c>
      <c r="B56" s="73"/>
      <c r="C56" s="73"/>
      <c r="D56" s="74"/>
      <c r="E56" s="65">
        <f t="shared" si="1"/>
        <v>0</v>
      </c>
      <c r="F56" s="73"/>
      <c r="G56" s="69" t="str">
        <f t="shared" si="2"/>
        <v/>
      </c>
      <c r="H56" s="75"/>
      <c r="I56" s="71" t="str">
        <f>IF(J56="Summe",SUM($I$7:I55),IF(F56="PKW",IF(D56&gt;4,G56*E56,""),IF(F56="ÖPNV",IF(D56&lt;5,"",IF(E56&gt;19,H56,E56*G56)),IF(F56="Fahrrad",IF(D56&gt;4,G56*E56,""),IF(F56="Roller/Motorrad",IF(D56&gt;4,G56*E56,""),IF(F56="Mofa/Moped",IF(D56&gt;4,G56*E56,""),IF(F56="Fahrdienst/Taxi",H56,"")))))))</f>
        <v/>
      </c>
      <c r="J56" s="72" t="str">
        <f t="shared" si="3"/>
        <v/>
      </c>
    </row>
    <row r="57" spans="1:10" ht="16.5">
      <c r="A57" s="66" t="str">
        <f t="shared" si="0"/>
        <v/>
      </c>
      <c r="B57" s="73"/>
      <c r="C57" s="73"/>
      <c r="D57" s="74"/>
      <c r="E57" s="65">
        <f t="shared" si="1"/>
        <v>0</v>
      </c>
      <c r="F57" s="73"/>
      <c r="G57" s="69" t="str">
        <f t="shared" si="2"/>
        <v/>
      </c>
      <c r="H57" s="75"/>
      <c r="I57" s="71" t="str">
        <f>IF(J57="Summe",SUM($I$7:I56),IF(F57="PKW",IF(D57&gt;4,G57*E57,""),IF(F57="ÖPNV",IF(D57&lt;5,"",IF(E57&gt;19,H57,E57*G57)),IF(F57="Fahrrad",IF(D57&gt;4,G57*E57,""),IF(F57="Roller/Motorrad",IF(D57&gt;4,G57*E57,""),IF(F57="Mofa/Moped",IF(D57&gt;4,G57*E57,""),IF(F57="Fahrdienst/Taxi",H57,"")))))))</f>
        <v/>
      </c>
      <c r="J57" s="72" t="str">
        <f t="shared" si="3"/>
        <v/>
      </c>
    </row>
    <row r="58" spans="1:10" ht="16.5">
      <c r="A58" s="66" t="str">
        <f t="shared" si="0"/>
        <v/>
      </c>
      <c r="B58" s="73"/>
      <c r="C58" s="73"/>
      <c r="D58" s="74"/>
      <c r="E58" s="65">
        <f t="shared" si="1"/>
        <v>0</v>
      </c>
      <c r="F58" s="73"/>
      <c r="G58" s="69" t="str">
        <f t="shared" si="2"/>
        <v/>
      </c>
      <c r="H58" s="75"/>
      <c r="I58" s="71" t="str">
        <f>IF(J58="Summe",SUM($I$7:I57),IF(F58="PKW",IF(D58&gt;4,G58*E58,""),IF(F58="ÖPNV",IF(D58&lt;5,"",IF(E58&gt;19,H58,E58*G58)),IF(F58="Fahrrad",IF(D58&gt;4,G58*E58,""),IF(F58="Roller/Motorrad",IF(D58&gt;4,G58*E58,""),IF(F58="Mofa/Moped",IF(D58&gt;4,G58*E58,""),IF(F58="Fahrdienst/Taxi",H58,"")))))))</f>
        <v/>
      </c>
      <c r="J58" s="72" t="str">
        <f t="shared" si="3"/>
        <v/>
      </c>
    </row>
    <row r="59" spans="1:10" ht="16.5">
      <c r="A59" s="66" t="str">
        <f t="shared" si="0"/>
        <v/>
      </c>
      <c r="B59" s="73"/>
      <c r="C59" s="73"/>
      <c r="D59" s="74"/>
      <c r="E59" s="65">
        <f t="shared" si="1"/>
        <v>0</v>
      </c>
      <c r="F59" s="73"/>
      <c r="G59" s="69" t="str">
        <f t="shared" si="2"/>
        <v/>
      </c>
      <c r="H59" s="75"/>
      <c r="I59" s="71" t="str">
        <f>IF(J59="Summe",SUM($I$7:I58),IF(F59="PKW",IF(D59&gt;4,G59*E59,""),IF(F59="ÖPNV",IF(D59&lt;5,"",IF(E59&gt;19,H59,E59*G59)),IF(F59="Fahrrad",IF(D59&gt;4,G59*E59,""),IF(F59="Roller/Motorrad",IF(D59&gt;4,G59*E59,""),IF(F59="Mofa/Moped",IF(D59&gt;4,G59*E59,""),IF(F59="Fahrdienst/Taxi",H59,"")))))))</f>
        <v/>
      </c>
      <c r="J59" s="72" t="str">
        <f t="shared" si="3"/>
        <v/>
      </c>
    </row>
    <row r="60" spans="1:10" ht="16.5">
      <c r="A60" s="66" t="str">
        <f t="shared" si="0"/>
        <v/>
      </c>
      <c r="B60" s="73"/>
      <c r="C60" s="73"/>
      <c r="D60" s="74"/>
      <c r="E60" s="65">
        <f t="shared" si="1"/>
        <v>0</v>
      </c>
      <c r="F60" s="73"/>
      <c r="G60" s="69" t="str">
        <f t="shared" si="2"/>
        <v/>
      </c>
      <c r="H60" s="75"/>
      <c r="I60" s="71" t="str">
        <f>IF(J60="Summe",SUM($I$7:I59),IF(F60="PKW",IF(D60&gt;4,G60*E60,""),IF(F60="ÖPNV",IF(D60&lt;5,"",IF(E60&gt;19,H60,E60*G60)),IF(F60="Fahrrad",IF(D60&gt;4,G60*E60,""),IF(F60="Roller/Motorrad",IF(D60&gt;4,G60*E60,""),IF(F60="Mofa/Moped",IF(D60&gt;4,G60*E60,""),IF(F60="Fahrdienst/Taxi",H60,"")))))))</f>
        <v/>
      </c>
      <c r="J60" s="72" t="str">
        <f t="shared" si="3"/>
        <v/>
      </c>
    </row>
    <row r="61" spans="1:10" ht="16.5">
      <c r="A61" s="66" t="str">
        <f t="shared" si="0"/>
        <v/>
      </c>
      <c r="B61" s="73"/>
      <c r="C61" s="73"/>
      <c r="D61" s="74"/>
      <c r="E61" s="65">
        <f t="shared" si="1"/>
        <v>0</v>
      </c>
      <c r="F61" s="73"/>
      <c r="G61" s="69" t="str">
        <f t="shared" si="2"/>
        <v/>
      </c>
      <c r="H61" s="75"/>
      <c r="I61" s="71" t="str">
        <f>IF(J61="Summe",SUM($I$7:I60),IF(F61="PKW",IF(D61&gt;4,G61*E61,""),IF(F61="ÖPNV",IF(D61&lt;5,"",IF(E61&gt;19,H61,E61*G61)),IF(F61="Fahrrad",IF(D61&gt;4,G61*E61,""),IF(F61="Roller/Motorrad",IF(D61&gt;4,G61*E61,""),IF(F61="Mofa/Moped",IF(D61&gt;4,G61*E61,""),IF(F61="Fahrdienst/Taxi",H61,"")))))))</f>
        <v/>
      </c>
      <c r="J61" s="72" t="str">
        <f t="shared" si="3"/>
        <v/>
      </c>
    </row>
    <row r="62" spans="1:10" ht="16.5">
      <c r="A62" s="66" t="str">
        <f t="shared" si="0"/>
        <v/>
      </c>
      <c r="B62" s="73"/>
      <c r="C62" s="73"/>
      <c r="D62" s="74"/>
      <c r="E62" s="65">
        <f t="shared" si="1"/>
        <v>0</v>
      </c>
      <c r="F62" s="73"/>
      <c r="G62" s="69" t="str">
        <f t="shared" si="2"/>
        <v/>
      </c>
      <c r="H62" s="75"/>
      <c r="I62" s="71" t="str">
        <f>IF(J62="Summe",SUM($I$7:I61),IF(F62="PKW",IF(D62&gt;4,G62*E62,""),IF(F62="ÖPNV",IF(D62&lt;5,"",IF(E62&gt;19,H62,E62*G62)),IF(F62="Fahrrad",IF(D62&gt;4,G62*E62,""),IF(F62="Roller/Motorrad",IF(D62&gt;4,G62*E62,""),IF(F62="Mofa/Moped",IF(D62&gt;4,G62*E62,""),IF(F62="Fahrdienst/Taxi",H62,"")))))))</f>
        <v/>
      </c>
      <c r="J62" s="72" t="str">
        <f t="shared" si="3"/>
        <v/>
      </c>
    </row>
    <row r="63" spans="1:10" ht="16.5">
      <c r="A63" s="66" t="str">
        <f t="shared" si="0"/>
        <v/>
      </c>
      <c r="B63" s="73"/>
      <c r="C63" s="73"/>
      <c r="D63" s="74"/>
      <c r="E63" s="65">
        <f t="shared" si="1"/>
        <v>0</v>
      </c>
      <c r="F63" s="73"/>
      <c r="G63" s="69" t="str">
        <f t="shared" si="2"/>
        <v/>
      </c>
      <c r="H63" s="75"/>
      <c r="I63" s="71" t="str">
        <f>IF(J63="Summe",SUM($I$7:I62),IF(F63="PKW",IF(D63&gt;4,G63*E63,""),IF(F63="ÖPNV",IF(D63&lt;5,"",IF(E63&gt;19,H63,E63*G63)),IF(F63="Fahrrad",IF(D63&gt;4,G63*E63,""),IF(F63="Roller/Motorrad",IF(D63&gt;4,G63*E63,""),IF(F63="Mofa/Moped",IF(D63&gt;4,G63*E63,""),IF(F63="Fahrdienst/Taxi",H63,"")))))))</f>
        <v/>
      </c>
      <c r="J63" s="72" t="str">
        <f t="shared" si="3"/>
        <v/>
      </c>
    </row>
    <row r="64" spans="1:10" ht="16.5">
      <c r="A64" s="66" t="str">
        <f t="shared" si="0"/>
        <v/>
      </c>
      <c r="B64" s="73"/>
      <c r="C64" s="73"/>
      <c r="D64" s="74"/>
      <c r="E64" s="65">
        <f t="shared" si="1"/>
        <v>0</v>
      </c>
      <c r="F64" s="73"/>
      <c r="G64" s="69" t="str">
        <f t="shared" si="2"/>
        <v/>
      </c>
      <c r="H64" s="75"/>
      <c r="I64" s="71" t="str">
        <f>IF(J64="Summe",SUM($I$7:I63),IF(F64="PKW",IF(D64&gt;4,G64*E64,""),IF(F64="ÖPNV",IF(D64&lt;5,"",IF(E64&gt;19,H64,E64*G64)),IF(F64="Fahrrad",IF(D64&gt;4,G64*E64,""),IF(F64="Roller/Motorrad",IF(D64&gt;4,G64*E64,""),IF(F64="Mofa/Moped",IF(D64&gt;4,G64*E64,""),IF(F64="Fahrdienst/Taxi",H64,"")))))))</f>
        <v/>
      </c>
      <c r="J64" s="72" t="str">
        <f t="shared" si="3"/>
        <v/>
      </c>
    </row>
    <row r="65" spans="1:10" ht="16.5">
      <c r="A65" s="66" t="str">
        <f t="shared" si="0"/>
        <v/>
      </c>
      <c r="B65" s="73"/>
      <c r="C65" s="73"/>
      <c r="D65" s="74"/>
      <c r="E65" s="65">
        <f t="shared" si="1"/>
        <v>0</v>
      </c>
      <c r="F65" s="73"/>
      <c r="G65" s="69" t="str">
        <f t="shared" si="2"/>
        <v/>
      </c>
      <c r="H65" s="75"/>
      <c r="I65" s="71" t="str">
        <f>IF(J65="Summe",SUM($I$7:I64),IF(F65="PKW",IF(D65&gt;4,G65*E65,""),IF(F65="ÖPNV",IF(D65&lt;5,"",IF(E65&gt;19,H65,E65*G65)),IF(F65="Fahrrad",IF(D65&gt;4,G65*E65,""),IF(F65="Roller/Motorrad",IF(D65&gt;4,G65*E65,""),IF(F65="Mofa/Moped",IF(D65&gt;4,G65*E65,""),IF(F65="Fahrdienst/Taxi",H65,"")))))))</f>
        <v/>
      </c>
      <c r="J65" s="72" t="str">
        <f t="shared" si="3"/>
        <v/>
      </c>
    </row>
    <row r="66" spans="1:10" ht="16.5">
      <c r="A66" s="66" t="str">
        <f t="shared" si="0"/>
        <v/>
      </c>
      <c r="B66" s="73"/>
      <c r="C66" s="73"/>
      <c r="D66" s="74"/>
      <c r="E66" s="65">
        <f t="shared" si="1"/>
        <v>0</v>
      </c>
      <c r="F66" s="73"/>
      <c r="G66" s="69" t="str">
        <f t="shared" si="2"/>
        <v/>
      </c>
      <c r="H66" s="75"/>
      <c r="I66" s="71" t="str">
        <f>IF(J66="Summe",SUM($I$7:I65),IF(F66="PKW",IF(D66&gt;4,G66*E66,""),IF(F66="ÖPNV",IF(D66&lt;5,"",IF(E66&gt;19,H66,E66*G66)),IF(F66="Fahrrad",IF(D66&gt;4,G66*E66,""),IF(F66="Roller/Motorrad",IF(D66&gt;4,G66*E66,""),IF(F66="Mofa/Moped",IF(D66&gt;4,G66*E66,""),IF(F66="Fahrdienst/Taxi",H66,"")))))))</f>
        <v/>
      </c>
      <c r="J66" s="72" t="str">
        <f t="shared" si="3"/>
        <v/>
      </c>
    </row>
    <row r="67" spans="1:10" ht="16.5">
      <c r="A67" s="66" t="str">
        <f t="shared" si="0"/>
        <v/>
      </c>
      <c r="B67" s="73"/>
      <c r="C67" s="73"/>
      <c r="D67" s="74"/>
      <c r="E67" s="65">
        <f t="shared" si="1"/>
        <v>0</v>
      </c>
      <c r="F67" s="73"/>
      <c r="G67" s="69" t="str">
        <f t="shared" si="2"/>
        <v/>
      </c>
      <c r="H67" s="75"/>
      <c r="I67" s="71" t="str">
        <f>IF(J67="Summe",SUM($I$7:I66),IF(F67="PKW",IF(D67&gt;4,G67*E67,""),IF(F67="ÖPNV",IF(D67&lt;5,"",IF(E67&gt;19,H67,E67*G67)),IF(F67="Fahrrad",IF(D67&gt;4,G67*E67,""),IF(F67="Roller/Motorrad",IF(D67&gt;4,G67*E67,""),IF(F67="Mofa/Moped",IF(D67&gt;4,G67*E67,""),IF(F67="Fahrdienst/Taxi",H67,"")))))))</f>
        <v/>
      </c>
      <c r="J67" s="72" t="str">
        <f t="shared" si="3"/>
        <v/>
      </c>
    </row>
    <row r="68" spans="1:10" ht="16.5">
      <c r="A68" s="66" t="str">
        <f t="shared" si="0"/>
        <v/>
      </c>
      <c r="B68" s="73"/>
      <c r="C68" s="73"/>
      <c r="D68" s="74"/>
      <c r="E68" s="65">
        <f t="shared" si="1"/>
        <v>0</v>
      </c>
      <c r="F68" s="73"/>
      <c r="G68" s="69" t="str">
        <f t="shared" si="2"/>
        <v/>
      </c>
      <c r="H68" s="75"/>
      <c r="I68" s="71" t="str">
        <f>IF(J68="Summe",SUM($I$7:I67),IF(F68="PKW",IF(D68&gt;4,G68*E68,""),IF(F68="ÖPNV",IF(D68&lt;5,"",IF(E68&gt;19,H68,E68*G68)),IF(F68="Fahrrad",IF(D68&gt;4,G68*E68,""),IF(F68="Roller/Motorrad",IF(D68&gt;4,G68*E68,""),IF(F68="Mofa/Moped",IF(D68&gt;4,G68*E68,""),IF(F68="Fahrdienst/Taxi",H68,"")))))))</f>
        <v/>
      </c>
      <c r="J68" s="72" t="str">
        <f t="shared" si="3"/>
        <v/>
      </c>
    </row>
    <row r="69" spans="1:10" ht="16.5">
      <c r="A69" s="66" t="str">
        <f t="shared" si="0"/>
        <v/>
      </c>
      <c r="B69" s="73"/>
      <c r="C69" s="73"/>
      <c r="D69" s="74"/>
      <c r="E69" s="65">
        <f t="shared" si="1"/>
        <v>0</v>
      </c>
      <c r="F69" s="73"/>
      <c r="G69" s="69" t="str">
        <f t="shared" si="2"/>
        <v/>
      </c>
      <c r="H69" s="75"/>
      <c r="I69" s="71" t="str">
        <f>IF(J69="Summe",SUM($I$7:I68),IF(F69="PKW",IF(D69&gt;4,G69*E69,""),IF(F69="ÖPNV",IF(D69&lt;5,"",IF(E69&gt;19,H69,E69*G69)),IF(F69="Fahrrad",IF(D69&gt;4,G69*E69,""),IF(F69="Roller/Motorrad",IF(D69&gt;4,G69*E69,""),IF(F69="Mofa/Moped",IF(D69&gt;4,G69*E69,""),IF(F69="Fahrdienst/Taxi",H69,"")))))))</f>
        <v/>
      </c>
      <c r="J69" s="72" t="str">
        <f t="shared" si="3"/>
        <v/>
      </c>
    </row>
    <row r="70" spans="1:10" ht="16.5">
      <c r="A70" s="66" t="str">
        <f t="shared" si="0"/>
        <v/>
      </c>
      <c r="B70" s="73"/>
      <c r="C70" s="73"/>
      <c r="D70" s="74"/>
      <c r="E70" s="65">
        <f t="shared" si="1"/>
        <v>0</v>
      </c>
      <c r="F70" s="73"/>
      <c r="G70" s="69" t="str">
        <f t="shared" si="2"/>
        <v/>
      </c>
      <c r="H70" s="75"/>
      <c r="I70" s="71" t="str">
        <f>IF(J70="Summe",SUM($I$7:I69),IF(F70="PKW",IF(D70&gt;4,G70*E70,""),IF(F70="ÖPNV",IF(D70&lt;5,"",IF(E70&gt;19,H70,E70*G70)),IF(F70="Fahrrad",IF(D70&gt;4,G70*E70,""),IF(F70="Roller/Motorrad",IF(D70&gt;4,G70*E70,""),IF(F70="Mofa/Moped",IF(D70&gt;4,G70*E70,""),IF(F70="Fahrdienst/Taxi",H70,"")))))))</f>
        <v/>
      </c>
      <c r="J70" s="72" t="str">
        <f t="shared" si="3"/>
        <v/>
      </c>
    </row>
    <row r="71" spans="1:10" ht="16.5">
      <c r="A71" s="66" t="str">
        <f t="shared" ref="A71:A134" si="4">IF(J71="Summe","GESAMTSUMME","")</f>
        <v/>
      </c>
      <c r="B71" s="73"/>
      <c r="C71" s="73"/>
      <c r="D71" s="74"/>
      <c r="E71" s="65">
        <f t="shared" ref="E71:E134" si="5">D71*2</f>
        <v>0</v>
      </c>
      <c r="F71" s="73"/>
      <c r="G71" s="69" t="str">
        <f t="shared" ref="G71:G134" si="6">IF(AND(J71="Ausnahme",F71="ÖPNV"),H71/E71,"")</f>
        <v/>
      </c>
      <c r="H71" s="75"/>
      <c r="I71" s="71" t="str">
        <f>IF(J71="Summe",SUM($I$7:I70),IF(F71="PKW",IF(D71&gt;4,G71*E71,""),IF(F71="ÖPNV",IF(D71&lt;5,"",IF(E71&gt;19,H71,E71*G71)),IF(F71="Fahrrad",IF(D71&gt;4,G71*E71,""),IF(F71="Roller/Motorrad",IF(D71&gt;4,G71*E71,""),IF(F71="Mofa/Moped",IF(D71&gt;4,G71*E71,""),IF(F71="Fahrdienst/Taxi",H71,"")))))))</f>
        <v/>
      </c>
      <c r="J71" s="72" t="str">
        <f t="shared" ref="J71:J134" si="7">IF(F71="Fahrdienst/Taxi","Abrechnung beigefügt","")</f>
        <v/>
      </c>
    </row>
    <row r="72" spans="1:10" ht="16.5">
      <c r="A72" s="66" t="str">
        <f t="shared" si="4"/>
        <v/>
      </c>
      <c r="B72" s="73"/>
      <c r="C72" s="73"/>
      <c r="D72" s="74"/>
      <c r="E72" s="65">
        <f t="shared" si="5"/>
        <v>0</v>
      </c>
      <c r="F72" s="73"/>
      <c r="G72" s="69" t="str">
        <f t="shared" si="6"/>
        <v/>
      </c>
      <c r="H72" s="75"/>
      <c r="I72" s="71" t="str">
        <f>IF(J72="Summe",SUM($I$7:I71),IF(F72="PKW",IF(D72&gt;4,G72*E72,""),IF(F72="ÖPNV",IF(D72&lt;5,"",IF(E72&gt;19,H72,E72*G72)),IF(F72="Fahrrad",IF(D72&gt;4,G72*E72,""),IF(F72="Roller/Motorrad",IF(D72&gt;4,G72*E72,""),IF(F72="Mofa/Moped",IF(D72&gt;4,G72*E72,""),IF(F72="Fahrdienst/Taxi",H72,"")))))))</f>
        <v/>
      </c>
      <c r="J72" s="72" t="str">
        <f t="shared" si="7"/>
        <v/>
      </c>
    </row>
    <row r="73" spans="1:10" ht="16.5">
      <c r="A73" s="66" t="str">
        <f t="shared" si="4"/>
        <v/>
      </c>
      <c r="B73" s="73"/>
      <c r="C73" s="73"/>
      <c r="D73" s="74"/>
      <c r="E73" s="65">
        <f t="shared" si="5"/>
        <v>0</v>
      </c>
      <c r="F73" s="73"/>
      <c r="G73" s="69" t="str">
        <f t="shared" si="6"/>
        <v/>
      </c>
      <c r="H73" s="75"/>
      <c r="I73" s="71" t="str">
        <f>IF(J73="Summe",SUM($I$7:I72),IF(F73="PKW",IF(D73&gt;4,G73*E73,""),IF(F73="ÖPNV",IF(D73&lt;5,"",IF(E73&gt;19,H73,E73*G73)),IF(F73="Fahrrad",IF(D73&gt;4,G73*E73,""),IF(F73="Roller/Motorrad",IF(D73&gt;4,G73*E73,""),IF(F73="Mofa/Moped",IF(D73&gt;4,G73*E73,""),IF(F73="Fahrdienst/Taxi",H73,"")))))))</f>
        <v/>
      </c>
      <c r="J73" s="72" t="str">
        <f t="shared" si="7"/>
        <v/>
      </c>
    </row>
    <row r="74" spans="1:10" ht="16.5">
      <c r="A74" s="66" t="str">
        <f t="shared" si="4"/>
        <v/>
      </c>
      <c r="B74" s="73"/>
      <c r="C74" s="73"/>
      <c r="D74" s="74"/>
      <c r="E74" s="65">
        <f t="shared" si="5"/>
        <v>0</v>
      </c>
      <c r="F74" s="73"/>
      <c r="G74" s="69" t="str">
        <f t="shared" si="6"/>
        <v/>
      </c>
      <c r="H74" s="75"/>
      <c r="I74" s="71" t="str">
        <f>IF(J74="Summe",SUM($I$7:I73),IF(F74="PKW",IF(D74&gt;4,G74*E74,""),IF(F74="ÖPNV",IF(D74&lt;5,"",IF(E74&gt;19,H74,E74*G74)),IF(F74="Fahrrad",IF(D74&gt;4,G74*E74,""),IF(F74="Roller/Motorrad",IF(D74&gt;4,G74*E74,""),IF(F74="Mofa/Moped",IF(D74&gt;4,G74*E74,""),IF(F74="Fahrdienst/Taxi",H74,"")))))))</f>
        <v/>
      </c>
      <c r="J74" s="72" t="str">
        <f t="shared" si="7"/>
        <v/>
      </c>
    </row>
    <row r="75" spans="1:10" ht="16.5">
      <c r="A75" s="66" t="str">
        <f t="shared" si="4"/>
        <v/>
      </c>
      <c r="B75" s="73"/>
      <c r="C75" s="73"/>
      <c r="D75" s="74"/>
      <c r="E75" s="65">
        <f t="shared" si="5"/>
        <v>0</v>
      </c>
      <c r="F75" s="73"/>
      <c r="G75" s="69" t="str">
        <f t="shared" si="6"/>
        <v/>
      </c>
      <c r="H75" s="75"/>
      <c r="I75" s="71" t="str">
        <f>IF(J75="Summe",SUM($I$7:I74),IF(F75="PKW",IF(D75&gt;4,G75*E75,""),IF(F75="ÖPNV",IF(D75&lt;5,"",IF(E75&gt;19,H75,E75*G75)),IF(F75="Fahrrad",IF(D75&gt;4,G75*E75,""),IF(F75="Roller/Motorrad",IF(D75&gt;4,G75*E75,""),IF(F75="Mofa/Moped",IF(D75&gt;4,G75*E75,""),IF(F75="Fahrdienst/Taxi",H75,"")))))))</f>
        <v/>
      </c>
      <c r="J75" s="72" t="str">
        <f t="shared" si="7"/>
        <v/>
      </c>
    </row>
    <row r="76" spans="1:10" ht="16.5">
      <c r="A76" s="66" t="str">
        <f t="shared" si="4"/>
        <v/>
      </c>
      <c r="B76" s="73"/>
      <c r="C76" s="73"/>
      <c r="D76" s="74"/>
      <c r="E76" s="65">
        <f t="shared" si="5"/>
        <v>0</v>
      </c>
      <c r="F76" s="73"/>
      <c r="G76" s="69" t="str">
        <f t="shared" si="6"/>
        <v/>
      </c>
      <c r="H76" s="75"/>
      <c r="I76" s="71" t="str">
        <f>IF(J76="Summe",SUM($I$7:I75),IF(F76="PKW",IF(D76&gt;4,G76*E76,""),IF(F76="ÖPNV",IF(D76&lt;5,"",IF(E76&gt;19,H76,E76*G76)),IF(F76="Fahrrad",IF(D76&gt;4,G76*E76,""),IF(F76="Roller/Motorrad",IF(D76&gt;4,G76*E76,""),IF(F76="Mofa/Moped",IF(D76&gt;4,G76*E76,""),IF(F76="Fahrdienst/Taxi",H76,"")))))))</f>
        <v/>
      </c>
      <c r="J76" s="72" t="str">
        <f t="shared" si="7"/>
        <v/>
      </c>
    </row>
    <row r="77" spans="1:10" ht="16.5">
      <c r="A77" s="66" t="str">
        <f t="shared" si="4"/>
        <v/>
      </c>
      <c r="B77" s="73"/>
      <c r="C77" s="73"/>
      <c r="D77" s="74"/>
      <c r="E77" s="65">
        <f t="shared" si="5"/>
        <v>0</v>
      </c>
      <c r="F77" s="73"/>
      <c r="G77" s="69" t="str">
        <f t="shared" si="6"/>
        <v/>
      </c>
      <c r="H77" s="75"/>
      <c r="I77" s="71" t="str">
        <f>IF(J77="Summe",SUM($I$7:I76),IF(F77="PKW",IF(D77&gt;4,G77*E77,""),IF(F77="ÖPNV",IF(D77&lt;5,"",IF(E77&gt;19,H77,E77*G77)),IF(F77="Fahrrad",IF(D77&gt;4,G77*E77,""),IF(F77="Roller/Motorrad",IF(D77&gt;4,G77*E77,""),IF(F77="Mofa/Moped",IF(D77&gt;4,G77*E77,""),IF(F77="Fahrdienst/Taxi",H77,"")))))))</f>
        <v/>
      </c>
      <c r="J77" s="72" t="str">
        <f t="shared" si="7"/>
        <v/>
      </c>
    </row>
    <row r="78" spans="1:10" ht="16.5">
      <c r="A78" s="66" t="str">
        <f t="shared" si="4"/>
        <v/>
      </c>
      <c r="B78" s="73"/>
      <c r="C78" s="73"/>
      <c r="D78" s="74"/>
      <c r="E78" s="65">
        <f t="shared" si="5"/>
        <v>0</v>
      </c>
      <c r="F78" s="73"/>
      <c r="G78" s="69" t="str">
        <f t="shared" si="6"/>
        <v/>
      </c>
      <c r="H78" s="75"/>
      <c r="I78" s="71" t="str">
        <f>IF(J78="Summe",SUM($I$7:I77),IF(F78="PKW",IF(D78&gt;4,G78*E78,""),IF(F78="ÖPNV",IF(D78&lt;5,"",IF(E78&gt;19,H78,E78*G78)),IF(F78="Fahrrad",IF(D78&gt;4,G78*E78,""),IF(F78="Roller/Motorrad",IF(D78&gt;4,G78*E78,""),IF(F78="Mofa/Moped",IF(D78&gt;4,G78*E78,""),IF(F78="Fahrdienst/Taxi",H78,"")))))))</f>
        <v/>
      </c>
      <c r="J78" s="72" t="str">
        <f t="shared" si="7"/>
        <v/>
      </c>
    </row>
    <row r="79" spans="1:10" ht="16.5">
      <c r="A79" s="66" t="str">
        <f t="shared" si="4"/>
        <v/>
      </c>
      <c r="B79" s="73"/>
      <c r="C79" s="73"/>
      <c r="D79" s="74"/>
      <c r="E79" s="65">
        <f t="shared" si="5"/>
        <v>0</v>
      </c>
      <c r="F79" s="73"/>
      <c r="G79" s="69" t="str">
        <f t="shared" si="6"/>
        <v/>
      </c>
      <c r="H79" s="75"/>
      <c r="I79" s="71" t="str">
        <f>IF(J79="Summe",SUM($I$7:I78),IF(F79="PKW",IF(D79&gt;4,G79*E79,""),IF(F79="ÖPNV",IF(D79&lt;5,"",IF(E79&gt;19,H79,E79*G79)),IF(F79="Fahrrad",IF(D79&gt;4,G79*E79,""),IF(F79="Roller/Motorrad",IF(D79&gt;4,G79*E79,""),IF(F79="Mofa/Moped",IF(D79&gt;4,G79*E79,""),IF(F79="Fahrdienst/Taxi",H79,"")))))))</f>
        <v/>
      </c>
      <c r="J79" s="72" t="str">
        <f t="shared" si="7"/>
        <v/>
      </c>
    </row>
    <row r="80" spans="1:10" ht="16.5">
      <c r="A80" s="66" t="str">
        <f t="shared" si="4"/>
        <v/>
      </c>
      <c r="B80" s="73"/>
      <c r="C80" s="73"/>
      <c r="D80" s="74"/>
      <c r="E80" s="65">
        <f t="shared" si="5"/>
        <v>0</v>
      </c>
      <c r="F80" s="73"/>
      <c r="G80" s="69" t="str">
        <f t="shared" si="6"/>
        <v/>
      </c>
      <c r="H80" s="75"/>
      <c r="I80" s="71" t="str">
        <f>IF(J80="Summe",SUM($I$7:I79),IF(F80="PKW",IF(D80&gt;4,G80*E80,""),IF(F80="ÖPNV",IF(D80&lt;5,"",IF(E80&gt;19,H80,E80*G80)),IF(F80="Fahrrad",IF(D80&gt;4,G80*E80,""),IF(F80="Roller/Motorrad",IF(D80&gt;4,G80*E80,""),IF(F80="Mofa/Moped",IF(D80&gt;4,G80*E80,""),IF(F80="Fahrdienst/Taxi",H80,"")))))))</f>
        <v/>
      </c>
      <c r="J80" s="72" t="str">
        <f t="shared" si="7"/>
        <v/>
      </c>
    </row>
    <row r="81" spans="1:10" ht="16.5">
      <c r="A81" s="66" t="str">
        <f t="shared" si="4"/>
        <v/>
      </c>
      <c r="B81" s="73"/>
      <c r="C81" s="73"/>
      <c r="D81" s="74"/>
      <c r="E81" s="65">
        <f t="shared" si="5"/>
        <v>0</v>
      </c>
      <c r="F81" s="73"/>
      <c r="G81" s="69" t="str">
        <f t="shared" si="6"/>
        <v/>
      </c>
      <c r="H81" s="75"/>
      <c r="I81" s="71" t="str">
        <f>IF(J81="Summe",SUM($I$7:I80),IF(F81="PKW",IF(D81&gt;4,G81*E81,""),IF(F81="ÖPNV",IF(D81&lt;5,"",IF(E81&gt;19,H81,E81*G81)),IF(F81="Fahrrad",IF(D81&gt;4,G81*E81,""),IF(F81="Roller/Motorrad",IF(D81&gt;4,G81*E81,""),IF(F81="Mofa/Moped",IF(D81&gt;4,G81*E81,""),IF(F81="Fahrdienst/Taxi",H81,"")))))))</f>
        <v/>
      </c>
      <c r="J81" s="72" t="str">
        <f t="shared" si="7"/>
        <v/>
      </c>
    </row>
    <row r="82" spans="1:10" ht="16.5">
      <c r="A82" s="66" t="str">
        <f t="shared" si="4"/>
        <v/>
      </c>
      <c r="B82" s="73"/>
      <c r="C82" s="73"/>
      <c r="D82" s="74"/>
      <c r="E82" s="65">
        <f t="shared" si="5"/>
        <v>0</v>
      </c>
      <c r="F82" s="73"/>
      <c r="G82" s="69" t="str">
        <f t="shared" si="6"/>
        <v/>
      </c>
      <c r="H82" s="75"/>
      <c r="I82" s="71" t="str">
        <f>IF(J82="Summe",SUM($I$7:I81),IF(F82="PKW",IF(D82&gt;4,G82*E82,""),IF(F82="ÖPNV",IF(D82&lt;5,"",IF(E82&gt;19,H82,E82*G82)),IF(F82="Fahrrad",IF(D82&gt;4,G82*E82,""),IF(F82="Roller/Motorrad",IF(D82&gt;4,G82*E82,""),IF(F82="Mofa/Moped",IF(D82&gt;4,G82*E82,""),IF(F82="Fahrdienst/Taxi",H82,"")))))))</f>
        <v/>
      </c>
      <c r="J82" s="72" t="str">
        <f t="shared" si="7"/>
        <v/>
      </c>
    </row>
    <row r="83" spans="1:10" ht="16.5">
      <c r="A83" s="66" t="str">
        <f t="shared" si="4"/>
        <v/>
      </c>
      <c r="B83" s="73"/>
      <c r="C83" s="73"/>
      <c r="D83" s="74"/>
      <c r="E83" s="65">
        <f t="shared" si="5"/>
        <v>0</v>
      </c>
      <c r="F83" s="73"/>
      <c r="G83" s="69" t="str">
        <f t="shared" si="6"/>
        <v/>
      </c>
      <c r="H83" s="75"/>
      <c r="I83" s="71" t="str">
        <f>IF(J83="Summe",SUM($I$7:I82),IF(F83="PKW",IF(D83&gt;4,G83*E83,""),IF(F83="ÖPNV",IF(D83&lt;5,"",IF(E83&gt;19,H83,E83*G83)),IF(F83="Fahrrad",IF(D83&gt;4,G83*E83,""),IF(F83="Roller/Motorrad",IF(D83&gt;4,G83*E83,""),IF(F83="Mofa/Moped",IF(D83&gt;4,G83*E83,""),IF(F83="Fahrdienst/Taxi",H83,"")))))))</f>
        <v/>
      </c>
      <c r="J83" s="72" t="str">
        <f t="shared" si="7"/>
        <v/>
      </c>
    </row>
    <row r="84" spans="1:10" ht="16.5">
      <c r="A84" s="66" t="str">
        <f t="shared" si="4"/>
        <v/>
      </c>
      <c r="B84" s="73"/>
      <c r="C84" s="73"/>
      <c r="D84" s="74"/>
      <c r="E84" s="65">
        <f t="shared" si="5"/>
        <v>0</v>
      </c>
      <c r="F84" s="73"/>
      <c r="G84" s="69" t="str">
        <f t="shared" si="6"/>
        <v/>
      </c>
      <c r="H84" s="75"/>
      <c r="I84" s="71" t="str">
        <f>IF(J84="Summe",SUM($I$7:I83),IF(F84="PKW",IF(D84&gt;4,G84*E84,""),IF(F84="ÖPNV",IF(D84&lt;5,"",IF(E84&gt;19,H84,E84*G84)),IF(F84="Fahrrad",IF(D84&gt;4,G84*E84,""),IF(F84="Roller/Motorrad",IF(D84&gt;4,G84*E84,""),IF(F84="Mofa/Moped",IF(D84&gt;4,G84*E84,""),IF(F84="Fahrdienst/Taxi",H84,"")))))))</f>
        <v/>
      </c>
      <c r="J84" s="72" t="str">
        <f t="shared" si="7"/>
        <v/>
      </c>
    </row>
    <row r="85" spans="1:10" ht="16.5">
      <c r="A85" s="66" t="str">
        <f t="shared" si="4"/>
        <v/>
      </c>
      <c r="B85" s="73"/>
      <c r="C85" s="73"/>
      <c r="D85" s="74"/>
      <c r="E85" s="65">
        <f t="shared" si="5"/>
        <v>0</v>
      </c>
      <c r="F85" s="73"/>
      <c r="G85" s="69" t="str">
        <f t="shared" si="6"/>
        <v/>
      </c>
      <c r="H85" s="75"/>
      <c r="I85" s="71" t="str">
        <f>IF(J85="Summe",SUM($I$7:I84),IF(F85="PKW",IF(D85&gt;4,G85*E85,""),IF(F85="ÖPNV",IF(D85&lt;5,"",IF(E85&gt;19,H85,E85*G85)),IF(F85="Fahrrad",IF(D85&gt;4,G85*E85,""),IF(F85="Roller/Motorrad",IF(D85&gt;4,G85*E85,""),IF(F85="Mofa/Moped",IF(D85&gt;4,G85*E85,""),IF(F85="Fahrdienst/Taxi",H85,"")))))))</f>
        <v/>
      </c>
      <c r="J85" s="72" t="str">
        <f t="shared" si="7"/>
        <v/>
      </c>
    </row>
    <row r="86" spans="1:10" ht="16.5">
      <c r="A86" s="66" t="str">
        <f t="shared" si="4"/>
        <v/>
      </c>
      <c r="B86" s="73"/>
      <c r="C86" s="73"/>
      <c r="D86" s="74"/>
      <c r="E86" s="65">
        <f t="shared" si="5"/>
        <v>0</v>
      </c>
      <c r="F86" s="73"/>
      <c r="G86" s="69" t="str">
        <f t="shared" si="6"/>
        <v/>
      </c>
      <c r="H86" s="75"/>
      <c r="I86" s="71" t="str">
        <f>IF(J86="Summe",SUM($I$7:I85),IF(F86="PKW",IF(D86&gt;4,G86*E86,""),IF(F86="ÖPNV",IF(D86&lt;5,"",IF(E86&gt;19,H86,E86*G86)),IF(F86="Fahrrad",IF(D86&gt;4,G86*E86,""),IF(F86="Roller/Motorrad",IF(D86&gt;4,G86*E86,""),IF(F86="Mofa/Moped",IF(D86&gt;4,G86*E86,""),IF(F86="Fahrdienst/Taxi",H86,"")))))))</f>
        <v/>
      </c>
      <c r="J86" s="72" t="str">
        <f t="shared" si="7"/>
        <v/>
      </c>
    </row>
    <row r="87" spans="1:10" ht="16.5">
      <c r="A87" s="66" t="str">
        <f t="shared" si="4"/>
        <v/>
      </c>
      <c r="B87" s="73"/>
      <c r="C87" s="73"/>
      <c r="D87" s="74"/>
      <c r="E87" s="65">
        <f t="shared" si="5"/>
        <v>0</v>
      </c>
      <c r="F87" s="73"/>
      <c r="G87" s="69" t="str">
        <f t="shared" si="6"/>
        <v/>
      </c>
      <c r="H87" s="75"/>
      <c r="I87" s="71" t="str">
        <f>IF(J87="Summe",SUM($I$7:I86),IF(F87="PKW",IF(D87&gt;4,G87*E87,""),IF(F87="ÖPNV",IF(D87&lt;5,"",IF(E87&gt;19,H87,E87*G87)),IF(F87="Fahrrad",IF(D87&gt;4,G87*E87,""),IF(F87="Roller/Motorrad",IF(D87&gt;4,G87*E87,""),IF(F87="Mofa/Moped",IF(D87&gt;4,G87*E87,""),IF(F87="Fahrdienst/Taxi",H87,"")))))))</f>
        <v/>
      </c>
      <c r="J87" s="72" t="str">
        <f t="shared" si="7"/>
        <v/>
      </c>
    </row>
    <row r="88" spans="1:10" ht="16.5">
      <c r="A88" s="66" t="str">
        <f t="shared" si="4"/>
        <v/>
      </c>
      <c r="B88" s="73"/>
      <c r="C88" s="73"/>
      <c r="D88" s="74"/>
      <c r="E88" s="65">
        <f t="shared" si="5"/>
        <v>0</v>
      </c>
      <c r="F88" s="73"/>
      <c r="G88" s="69" t="str">
        <f t="shared" si="6"/>
        <v/>
      </c>
      <c r="H88" s="75"/>
      <c r="I88" s="71" t="str">
        <f>IF(J88="Summe",SUM($I$7:I87),IF(F88="PKW",IF(D88&gt;4,G88*E88,""),IF(F88="ÖPNV",IF(D88&lt;5,"",IF(E88&gt;19,H88,E88*G88)),IF(F88="Fahrrad",IF(D88&gt;4,G88*E88,""),IF(F88="Roller/Motorrad",IF(D88&gt;4,G88*E88,""),IF(F88="Mofa/Moped",IF(D88&gt;4,G88*E88,""),IF(F88="Fahrdienst/Taxi",H88,"")))))))</f>
        <v/>
      </c>
      <c r="J88" s="72" t="str">
        <f t="shared" si="7"/>
        <v/>
      </c>
    </row>
    <row r="89" spans="1:10" ht="16.5">
      <c r="A89" s="66" t="str">
        <f t="shared" si="4"/>
        <v/>
      </c>
      <c r="B89" s="73"/>
      <c r="C89" s="73"/>
      <c r="D89" s="74"/>
      <c r="E89" s="65">
        <f t="shared" si="5"/>
        <v>0</v>
      </c>
      <c r="F89" s="73"/>
      <c r="G89" s="69" t="str">
        <f t="shared" si="6"/>
        <v/>
      </c>
      <c r="H89" s="75"/>
      <c r="I89" s="71" t="str">
        <f>IF(J89="Summe",SUM($I$7:I88),IF(F89="PKW",IF(D89&gt;4,G89*E89,""),IF(F89="ÖPNV",IF(D89&lt;5,"",IF(E89&gt;19,H89,E89*G89)),IF(F89="Fahrrad",IF(D89&gt;4,G89*E89,""),IF(F89="Roller/Motorrad",IF(D89&gt;4,G89*E89,""),IF(F89="Mofa/Moped",IF(D89&gt;4,G89*E89,""),IF(F89="Fahrdienst/Taxi",H89,"")))))))</f>
        <v/>
      </c>
      <c r="J89" s="72" t="str">
        <f t="shared" si="7"/>
        <v/>
      </c>
    </row>
    <row r="90" spans="1:10" ht="16.5">
      <c r="A90" s="66" t="str">
        <f t="shared" si="4"/>
        <v/>
      </c>
      <c r="B90" s="73"/>
      <c r="C90" s="73"/>
      <c r="D90" s="74"/>
      <c r="E90" s="65">
        <f t="shared" si="5"/>
        <v>0</v>
      </c>
      <c r="F90" s="73"/>
      <c r="G90" s="69" t="str">
        <f t="shared" si="6"/>
        <v/>
      </c>
      <c r="H90" s="75"/>
      <c r="I90" s="71" t="str">
        <f>IF(J90="Summe",SUM($I$7:I89),IF(F90="PKW",IF(D90&gt;4,G90*E90,""),IF(F90="ÖPNV",IF(D90&lt;5,"",IF(E90&gt;19,H90,E90*G90)),IF(F90="Fahrrad",IF(D90&gt;4,G90*E90,""),IF(F90="Roller/Motorrad",IF(D90&gt;4,G90*E90,""),IF(F90="Mofa/Moped",IF(D90&gt;4,G90*E90,""),IF(F90="Fahrdienst/Taxi",H90,"")))))))</f>
        <v/>
      </c>
      <c r="J90" s="72" t="str">
        <f t="shared" si="7"/>
        <v/>
      </c>
    </row>
    <row r="91" spans="1:10" ht="16.5">
      <c r="A91" s="66" t="str">
        <f t="shared" si="4"/>
        <v/>
      </c>
      <c r="B91" s="73"/>
      <c r="C91" s="73"/>
      <c r="D91" s="74"/>
      <c r="E91" s="65">
        <f t="shared" si="5"/>
        <v>0</v>
      </c>
      <c r="F91" s="73"/>
      <c r="G91" s="69" t="str">
        <f t="shared" si="6"/>
        <v/>
      </c>
      <c r="H91" s="75"/>
      <c r="I91" s="71" t="str">
        <f>IF(J91="Summe",SUM($I$7:I90),IF(F91="PKW",IF(D91&gt;4,G91*E91,""),IF(F91="ÖPNV",IF(D91&lt;5,"",IF(E91&gt;19,H91,E91*G91)),IF(F91="Fahrrad",IF(D91&gt;4,G91*E91,""),IF(F91="Roller/Motorrad",IF(D91&gt;4,G91*E91,""),IF(F91="Mofa/Moped",IF(D91&gt;4,G91*E91,""),IF(F91="Fahrdienst/Taxi",H91,"")))))))</f>
        <v/>
      </c>
      <c r="J91" s="72" t="str">
        <f t="shared" si="7"/>
        <v/>
      </c>
    </row>
    <row r="92" spans="1:10" ht="16.5">
      <c r="A92" s="66" t="str">
        <f t="shared" si="4"/>
        <v/>
      </c>
      <c r="B92" s="73"/>
      <c r="C92" s="73"/>
      <c r="D92" s="74"/>
      <c r="E92" s="65">
        <f t="shared" si="5"/>
        <v>0</v>
      </c>
      <c r="F92" s="73"/>
      <c r="G92" s="69" t="str">
        <f t="shared" si="6"/>
        <v/>
      </c>
      <c r="H92" s="75"/>
      <c r="I92" s="71" t="str">
        <f>IF(J92="Summe",SUM($I$7:I91),IF(F92="PKW",IF(D92&gt;4,G92*E92,""),IF(F92="ÖPNV",IF(D92&lt;5,"",IF(E92&gt;19,H92,E92*G92)),IF(F92="Fahrrad",IF(D92&gt;4,G92*E92,""),IF(F92="Roller/Motorrad",IF(D92&gt;4,G92*E92,""),IF(F92="Mofa/Moped",IF(D92&gt;4,G92*E92,""),IF(F92="Fahrdienst/Taxi",H92,"")))))))</f>
        <v/>
      </c>
      <c r="J92" s="72" t="str">
        <f t="shared" si="7"/>
        <v/>
      </c>
    </row>
    <row r="93" spans="1:10" ht="16.5">
      <c r="A93" s="66" t="str">
        <f t="shared" si="4"/>
        <v/>
      </c>
      <c r="B93" s="73"/>
      <c r="C93" s="73"/>
      <c r="D93" s="74"/>
      <c r="E93" s="65">
        <f t="shared" si="5"/>
        <v>0</v>
      </c>
      <c r="F93" s="73"/>
      <c r="G93" s="69" t="str">
        <f t="shared" si="6"/>
        <v/>
      </c>
      <c r="H93" s="75"/>
      <c r="I93" s="71" t="str">
        <f>IF(J93="Summe",SUM($I$7:I92),IF(F93="PKW",IF(D93&gt;4,G93*E93,""),IF(F93="ÖPNV",IF(D93&lt;5,"",IF(E93&gt;19,H93,E93*G93)),IF(F93="Fahrrad",IF(D93&gt;4,G93*E93,""),IF(F93="Roller/Motorrad",IF(D93&gt;4,G93*E93,""),IF(F93="Mofa/Moped",IF(D93&gt;4,G93*E93,""),IF(F93="Fahrdienst/Taxi",H93,"")))))))</f>
        <v/>
      </c>
      <c r="J93" s="72" t="str">
        <f t="shared" si="7"/>
        <v/>
      </c>
    </row>
    <row r="94" spans="1:10" ht="16.5">
      <c r="A94" s="66" t="str">
        <f t="shared" si="4"/>
        <v/>
      </c>
      <c r="B94" s="73"/>
      <c r="C94" s="73"/>
      <c r="D94" s="74"/>
      <c r="E94" s="65">
        <f t="shared" si="5"/>
        <v>0</v>
      </c>
      <c r="F94" s="73"/>
      <c r="G94" s="69" t="str">
        <f t="shared" si="6"/>
        <v/>
      </c>
      <c r="H94" s="75"/>
      <c r="I94" s="71" t="str">
        <f>IF(J94="Summe",SUM($I$7:I93),IF(F94="PKW",IF(D94&gt;4,G94*E94,""),IF(F94="ÖPNV",IF(D94&lt;5,"",IF(E94&gt;19,H94,E94*G94)),IF(F94="Fahrrad",IF(D94&gt;4,G94*E94,""),IF(F94="Roller/Motorrad",IF(D94&gt;4,G94*E94,""),IF(F94="Mofa/Moped",IF(D94&gt;4,G94*E94,""),IF(F94="Fahrdienst/Taxi",H94,"")))))))</f>
        <v/>
      </c>
      <c r="J94" s="72" t="str">
        <f t="shared" si="7"/>
        <v/>
      </c>
    </row>
    <row r="95" spans="1:10" ht="16.5">
      <c r="A95" s="66" t="str">
        <f t="shared" si="4"/>
        <v/>
      </c>
      <c r="B95" s="73"/>
      <c r="C95" s="73"/>
      <c r="D95" s="74"/>
      <c r="E95" s="65">
        <f t="shared" si="5"/>
        <v>0</v>
      </c>
      <c r="F95" s="73"/>
      <c r="G95" s="69" t="str">
        <f t="shared" si="6"/>
        <v/>
      </c>
      <c r="H95" s="75"/>
      <c r="I95" s="71" t="str">
        <f>IF(J95="Summe",SUM($I$7:I94),IF(F95="PKW",IF(D95&gt;4,G95*E95,""),IF(F95="ÖPNV",IF(D95&lt;5,"",IF(E95&gt;19,H95,E95*G95)),IF(F95="Fahrrad",IF(D95&gt;4,G95*E95,""),IF(F95="Roller/Motorrad",IF(D95&gt;4,G95*E95,""),IF(F95="Mofa/Moped",IF(D95&gt;4,G95*E95,""),IF(F95="Fahrdienst/Taxi",H95,"")))))))</f>
        <v/>
      </c>
      <c r="J95" s="72" t="str">
        <f t="shared" si="7"/>
        <v/>
      </c>
    </row>
    <row r="96" spans="1:10" ht="16.5">
      <c r="A96" s="66" t="str">
        <f t="shared" si="4"/>
        <v/>
      </c>
      <c r="B96" s="73"/>
      <c r="C96" s="73"/>
      <c r="D96" s="74"/>
      <c r="E96" s="65">
        <f t="shared" si="5"/>
        <v>0</v>
      </c>
      <c r="F96" s="73"/>
      <c r="G96" s="69" t="str">
        <f t="shared" si="6"/>
        <v/>
      </c>
      <c r="H96" s="75"/>
      <c r="I96" s="71" t="str">
        <f>IF(J96="Summe",SUM($I$7:I95),IF(F96="PKW",IF(D96&gt;4,G96*E96,""),IF(F96="ÖPNV",IF(D96&lt;5,"",IF(E96&gt;19,H96,E96*G96)),IF(F96="Fahrrad",IF(D96&gt;4,G96*E96,""),IF(F96="Roller/Motorrad",IF(D96&gt;4,G96*E96,""),IF(F96="Mofa/Moped",IF(D96&gt;4,G96*E96,""),IF(F96="Fahrdienst/Taxi",H96,"")))))))</f>
        <v/>
      </c>
      <c r="J96" s="72" t="str">
        <f t="shared" si="7"/>
        <v/>
      </c>
    </row>
    <row r="97" spans="1:10" ht="16.5">
      <c r="A97" s="66" t="str">
        <f t="shared" si="4"/>
        <v/>
      </c>
      <c r="B97" s="73"/>
      <c r="C97" s="73"/>
      <c r="D97" s="74"/>
      <c r="E97" s="65">
        <f t="shared" si="5"/>
        <v>0</v>
      </c>
      <c r="F97" s="73"/>
      <c r="G97" s="69" t="str">
        <f t="shared" si="6"/>
        <v/>
      </c>
      <c r="H97" s="75"/>
      <c r="I97" s="71" t="str">
        <f>IF(J97="Summe",SUM($I$7:I96),IF(F97="PKW",IF(D97&gt;4,G97*E97,""),IF(F97="ÖPNV",IF(D97&lt;5,"",IF(E97&gt;19,H97,E97*G97)),IF(F97="Fahrrad",IF(D97&gt;4,G97*E97,""),IF(F97="Roller/Motorrad",IF(D97&gt;4,G97*E97,""),IF(F97="Mofa/Moped",IF(D97&gt;4,G97*E97,""),IF(F97="Fahrdienst/Taxi",H97,"")))))))</f>
        <v/>
      </c>
      <c r="J97" s="72" t="str">
        <f t="shared" si="7"/>
        <v/>
      </c>
    </row>
    <row r="98" spans="1:10" ht="16.5">
      <c r="A98" s="66" t="str">
        <f t="shared" si="4"/>
        <v/>
      </c>
      <c r="B98" s="73"/>
      <c r="C98" s="73"/>
      <c r="D98" s="74"/>
      <c r="E98" s="65">
        <f t="shared" si="5"/>
        <v>0</v>
      </c>
      <c r="F98" s="73"/>
      <c r="G98" s="69" t="str">
        <f t="shared" si="6"/>
        <v/>
      </c>
      <c r="H98" s="75"/>
      <c r="I98" s="71" t="str">
        <f>IF(J98="Summe",SUM($I$7:I97),IF(F98="PKW",IF(D98&gt;4,G98*E98,""),IF(F98="ÖPNV",IF(D98&lt;5,"",IF(E98&gt;19,H98,E98*G98)),IF(F98="Fahrrad",IF(D98&gt;4,G98*E98,""),IF(F98="Roller/Motorrad",IF(D98&gt;4,G98*E98,""),IF(F98="Mofa/Moped",IF(D98&gt;4,G98*E98,""),IF(F98="Fahrdienst/Taxi",H98,"")))))))</f>
        <v/>
      </c>
      <c r="J98" s="72" t="str">
        <f t="shared" si="7"/>
        <v/>
      </c>
    </row>
    <row r="99" spans="1:10" ht="16.5">
      <c r="A99" s="66" t="str">
        <f t="shared" si="4"/>
        <v/>
      </c>
      <c r="B99" s="73"/>
      <c r="C99" s="73"/>
      <c r="D99" s="74"/>
      <c r="E99" s="65">
        <f t="shared" si="5"/>
        <v>0</v>
      </c>
      <c r="F99" s="73"/>
      <c r="G99" s="69" t="str">
        <f t="shared" si="6"/>
        <v/>
      </c>
      <c r="H99" s="75"/>
      <c r="I99" s="71" t="str">
        <f>IF(J99="Summe",SUM($I$7:I98),IF(F99="PKW",IF(D99&gt;4,G99*E99,""),IF(F99="ÖPNV",IF(D99&lt;5,"",IF(E99&gt;19,H99,E99*G99)),IF(F99="Fahrrad",IF(D99&gt;4,G99*E99,""),IF(F99="Roller/Motorrad",IF(D99&gt;4,G99*E99,""),IF(F99="Mofa/Moped",IF(D99&gt;4,G99*E99,""),IF(F99="Fahrdienst/Taxi",H99,"")))))))</f>
        <v/>
      </c>
      <c r="J99" s="72" t="str">
        <f t="shared" si="7"/>
        <v/>
      </c>
    </row>
    <row r="100" spans="1:10" ht="16.5">
      <c r="A100" s="66" t="str">
        <f t="shared" si="4"/>
        <v/>
      </c>
      <c r="B100" s="73"/>
      <c r="C100" s="73"/>
      <c r="D100" s="74"/>
      <c r="E100" s="65">
        <f t="shared" si="5"/>
        <v>0</v>
      </c>
      <c r="F100" s="73"/>
      <c r="G100" s="69" t="str">
        <f t="shared" si="6"/>
        <v/>
      </c>
      <c r="H100" s="75"/>
      <c r="I100" s="71" t="str">
        <f>IF(J100="Summe",SUM($I$7:I99),IF(F100="PKW",IF(D100&gt;4,G100*E100,""),IF(F100="ÖPNV",IF(D100&lt;5,"",IF(E100&gt;19,H100,E100*G100)),IF(F100="Fahrrad",IF(D100&gt;4,G100*E100,""),IF(F100="Roller/Motorrad",IF(D100&gt;4,G100*E100,""),IF(F100="Mofa/Moped",IF(D100&gt;4,G100*E100,""),IF(F100="Fahrdienst/Taxi",H100,"")))))))</f>
        <v/>
      </c>
      <c r="J100" s="72" t="str">
        <f t="shared" si="7"/>
        <v/>
      </c>
    </row>
    <row r="101" spans="1:10" ht="16.5">
      <c r="A101" s="66" t="str">
        <f t="shared" si="4"/>
        <v/>
      </c>
      <c r="B101" s="73"/>
      <c r="C101" s="73"/>
      <c r="D101" s="74"/>
      <c r="E101" s="65">
        <f t="shared" si="5"/>
        <v>0</v>
      </c>
      <c r="F101" s="73"/>
      <c r="G101" s="69" t="str">
        <f t="shared" si="6"/>
        <v/>
      </c>
      <c r="H101" s="75"/>
      <c r="I101" s="71" t="str">
        <f>IF(J101="Summe",SUM($I$7:I100),IF(F101="PKW",IF(D101&gt;4,G101*E101,""),IF(F101="ÖPNV",IF(D101&lt;5,"",IF(E101&gt;19,H101,E101*G101)),IF(F101="Fahrrad",IF(D101&gt;4,G101*E101,""),IF(F101="Roller/Motorrad",IF(D101&gt;4,G101*E101,""),IF(F101="Mofa/Moped",IF(D101&gt;4,G101*E101,""),IF(F101="Fahrdienst/Taxi",H101,"")))))))</f>
        <v/>
      </c>
      <c r="J101" s="72" t="str">
        <f t="shared" si="7"/>
        <v/>
      </c>
    </row>
    <row r="102" spans="1:10" ht="16.5">
      <c r="A102" s="66" t="str">
        <f t="shared" si="4"/>
        <v/>
      </c>
      <c r="B102" s="73"/>
      <c r="C102" s="73"/>
      <c r="D102" s="74"/>
      <c r="E102" s="65">
        <f t="shared" si="5"/>
        <v>0</v>
      </c>
      <c r="F102" s="73"/>
      <c r="G102" s="69" t="str">
        <f t="shared" si="6"/>
        <v/>
      </c>
      <c r="H102" s="75"/>
      <c r="I102" s="71" t="str">
        <f>IF(J102="Summe",SUM($I$7:I101),IF(F102="PKW",IF(D102&gt;4,G102*E102,""),IF(F102="ÖPNV",IF(D102&lt;5,"",IF(E102&gt;19,H102,E102*G102)),IF(F102="Fahrrad",IF(D102&gt;4,G102*E102,""),IF(F102="Roller/Motorrad",IF(D102&gt;4,G102*E102,""),IF(F102="Mofa/Moped",IF(D102&gt;4,G102*E102,""),IF(F102="Fahrdienst/Taxi",H102,"")))))))</f>
        <v/>
      </c>
      <c r="J102" s="72" t="str">
        <f t="shared" si="7"/>
        <v/>
      </c>
    </row>
    <row r="103" spans="1:10" ht="16.5">
      <c r="A103" s="66" t="str">
        <f t="shared" si="4"/>
        <v/>
      </c>
      <c r="B103" s="73"/>
      <c r="C103" s="73"/>
      <c r="D103" s="74"/>
      <c r="E103" s="65">
        <f t="shared" si="5"/>
        <v>0</v>
      </c>
      <c r="F103" s="73"/>
      <c r="G103" s="69" t="str">
        <f t="shared" si="6"/>
        <v/>
      </c>
      <c r="H103" s="75"/>
      <c r="I103" s="71" t="str">
        <f>IF(J103="Summe",SUM($I$7:I102),IF(F103="PKW",IF(D103&gt;4,G103*E103,""),IF(F103="ÖPNV",IF(D103&lt;5,"",IF(E103&gt;19,H103,E103*G103)),IF(F103="Fahrrad",IF(D103&gt;4,G103*E103,""),IF(F103="Roller/Motorrad",IF(D103&gt;4,G103*E103,""),IF(F103="Mofa/Moped",IF(D103&gt;4,G103*E103,""),IF(F103="Fahrdienst/Taxi",H103,"")))))))</f>
        <v/>
      </c>
      <c r="J103" s="72" t="str">
        <f t="shared" si="7"/>
        <v/>
      </c>
    </row>
    <row r="104" spans="1:10" ht="16.5">
      <c r="A104" s="66" t="str">
        <f t="shared" si="4"/>
        <v/>
      </c>
      <c r="B104" s="73"/>
      <c r="C104" s="73"/>
      <c r="D104" s="74"/>
      <c r="E104" s="65">
        <f t="shared" si="5"/>
        <v>0</v>
      </c>
      <c r="F104" s="73"/>
      <c r="G104" s="69" t="str">
        <f t="shared" si="6"/>
        <v/>
      </c>
      <c r="H104" s="75"/>
      <c r="I104" s="71" t="str">
        <f>IF(J104="Summe",SUM($I$7:I103),IF(F104="PKW",IF(D104&gt;4,G104*E104,""),IF(F104="ÖPNV",IF(D104&lt;5,"",IF(E104&gt;19,H104,E104*G104)),IF(F104="Fahrrad",IF(D104&gt;4,G104*E104,""),IF(F104="Roller/Motorrad",IF(D104&gt;4,G104*E104,""),IF(F104="Mofa/Moped",IF(D104&gt;4,G104*E104,""),IF(F104="Fahrdienst/Taxi",H104,"")))))))</f>
        <v/>
      </c>
      <c r="J104" s="72" t="str">
        <f t="shared" si="7"/>
        <v/>
      </c>
    </row>
    <row r="105" spans="1:10" ht="16.5">
      <c r="A105" s="66" t="str">
        <f t="shared" si="4"/>
        <v/>
      </c>
      <c r="B105" s="73"/>
      <c r="C105" s="73"/>
      <c r="D105" s="74"/>
      <c r="E105" s="65">
        <f t="shared" si="5"/>
        <v>0</v>
      </c>
      <c r="F105" s="73"/>
      <c r="G105" s="69" t="str">
        <f t="shared" si="6"/>
        <v/>
      </c>
      <c r="H105" s="75"/>
      <c r="I105" s="71" t="str">
        <f>IF(J105="Summe",SUM($I$7:I104),IF(F105="PKW",IF(D105&gt;4,G105*E105,""),IF(F105="ÖPNV",IF(D105&lt;5,"",IF(E105&gt;19,H105,E105*G105)),IF(F105="Fahrrad",IF(D105&gt;4,G105*E105,""),IF(F105="Roller/Motorrad",IF(D105&gt;4,G105*E105,""),IF(F105="Mofa/Moped",IF(D105&gt;4,G105*E105,""),IF(F105="Fahrdienst/Taxi",H105,"")))))))</f>
        <v/>
      </c>
      <c r="J105" s="72" t="str">
        <f t="shared" si="7"/>
        <v/>
      </c>
    </row>
    <row r="106" spans="1:10" ht="16.5">
      <c r="A106" s="66" t="str">
        <f t="shared" si="4"/>
        <v/>
      </c>
      <c r="B106" s="73"/>
      <c r="C106" s="73"/>
      <c r="D106" s="74"/>
      <c r="E106" s="65">
        <f t="shared" si="5"/>
        <v>0</v>
      </c>
      <c r="F106" s="73"/>
      <c r="G106" s="69" t="str">
        <f t="shared" si="6"/>
        <v/>
      </c>
      <c r="H106" s="75"/>
      <c r="I106" s="71" t="str">
        <f>IF(J106="Summe",SUM($I$7:I105),IF(F106="PKW",IF(D106&gt;4,G106*E106,""),IF(F106="ÖPNV",IF(D106&lt;5,"",IF(E106&gt;19,H106,E106*G106)),IF(F106="Fahrrad",IF(D106&gt;4,G106*E106,""),IF(F106="Roller/Motorrad",IF(D106&gt;4,G106*E106,""),IF(F106="Mofa/Moped",IF(D106&gt;4,G106*E106,""),IF(F106="Fahrdienst/Taxi",H106,"")))))))</f>
        <v/>
      </c>
      <c r="J106" s="72" t="str">
        <f t="shared" si="7"/>
        <v/>
      </c>
    </row>
    <row r="107" spans="1:10" ht="16.5">
      <c r="A107" s="66" t="str">
        <f t="shared" si="4"/>
        <v/>
      </c>
      <c r="B107" s="73"/>
      <c r="C107" s="73"/>
      <c r="D107" s="74"/>
      <c r="E107" s="65">
        <f t="shared" si="5"/>
        <v>0</v>
      </c>
      <c r="F107" s="73"/>
      <c r="G107" s="69" t="str">
        <f t="shared" si="6"/>
        <v/>
      </c>
      <c r="H107" s="75"/>
      <c r="I107" s="71" t="str">
        <f>IF(J107="Summe",SUM($I$7:I106),IF(F107="PKW",IF(D107&gt;4,G107*E107,""),IF(F107="ÖPNV",IF(D107&lt;5,"",IF(E107&gt;19,H107,E107*G107)),IF(F107="Fahrrad",IF(D107&gt;4,G107*E107,""),IF(F107="Roller/Motorrad",IF(D107&gt;4,G107*E107,""),IF(F107="Mofa/Moped",IF(D107&gt;4,G107*E107,""),IF(F107="Fahrdienst/Taxi",H107,"")))))))</f>
        <v/>
      </c>
      <c r="J107" s="72" t="str">
        <f t="shared" si="7"/>
        <v/>
      </c>
    </row>
    <row r="108" spans="1:10" ht="16.5">
      <c r="A108" s="66" t="str">
        <f t="shared" si="4"/>
        <v/>
      </c>
      <c r="B108" s="73"/>
      <c r="C108" s="73"/>
      <c r="D108" s="74"/>
      <c r="E108" s="65">
        <f t="shared" si="5"/>
        <v>0</v>
      </c>
      <c r="F108" s="73"/>
      <c r="G108" s="69" t="str">
        <f t="shared" si="6"/>
        <v/>
      </c>
      <c r="H108" s="75"/>
      <c r="I108" s="71" t="str">
        <f>IF(J108="Summe",SUM($I$7:I107),IF(F108="PKW",IF(D108&gt;4,G108*E108,""),IF(F108="ÖPNV",IF(D108&lt;5,"",IF(E108&gt;19,H108,E108*G108)),IF(F108="Fahrrad",IF(D108&gt;4,G108*E108,""),IF(F108="Roller/Motorrad",IF(D108&gt;4,G108*E108,""),IF(F108="Mofa/Moped",IF(D108&gt;4,G108*E108,""),IF(F108="Fahrdienst/Taxi",H108,"")))))))</f>
        <v/>
      </c>
      <c r="J108" s="72" t="str">
        <f t="shared" si="7"/>
        <v/>
      </c>
    </row>
    <row r="109" spans="1:10" ht="16.5">
      <c r="A109" s="66" t="str">
        <f t="shared" si="4"/>
        <v/>
      </c>
      <c r="B109" s="73"/>
      <c r="C109" s="73"/>
      <c r="D109" s="74"/>
      <c r="E109" s="65">
        <f t="shared" si="5"/>
        <v>0</v>
      </c>
      <c r="F109" s="73"/>
      <c r="G109" s="69" t="str">
        <f t="shared" si="6"/>
        <v/>
      </c>
      <c r="H109" s="75"/>
      <c r="I109" s="71" t="str">
        <f>IF(J109="Summe",SUM($I$7:I108),IF(F109="PKW",IF(D109&gt;4,G109*E109,""),IF(F109="ÖPNV",IF(D109&lt;5,"",IF(E109&gt;19,H109,E109*G109)),IF(F109="Fahrrad",IF(D109&gt;4,G109*E109,""),IF(F109="Roller/Motorrad",IF(D109&gt;4,G109*E109,""),IF(F109="Mofa/Moped",IF(D109&gt;4,G109*E109,""),IF(F109="Fahrdienst/Taxi",H109,"")))))))</f>
        <v/>
      </c>
      <c r="J109" s="72" t="str">
        <f t="shared" si="7"/>
        <v/>
      </c>
    </row>
    <row r="110" spans="1:10" ht="16.5">
      <c r="A110" s="66" t="str">
        <f t="shared" si="4"/>
        <v/>
      </c>
      <c r="B110" s="73"/>
      <c r="C110" s="73"/>
      <c r="D110" s="74"/>
      <c r="E110" s="65">
        <f t="shared" si="5"/>
        <v>0</v>
      </c>
      <c r="F110" s="73"/>
      <c r="G110" s="69" t="str">
        <f t="shared" si="6"/>
        <v/>
      </c>
      <c r="H110" s="75"/>
      <c r="I110" s="71" t="str">
        <f>IF(J110="Summe",SUM($I$7:I109),IF(F110="PKW",IF(D110&gt;4,G110*E110,""),IF(F110="ÖPNV",IF(D110&lt;5,"",IF(E110&gt;19,H110,E110*G110)),IF(F110="Fahrrad",IF(D110&gt;4,G110*E110,""),IF(F110="Roller/Motorrad",IF(D110&gt;4,G110*E110,""),IF(F110="Mofa/Moped",IF(D110&gt;4,G110*E110,""),IF(F110="Fahrdienst/Taxi",H110,"")))))))</f>
        <v/>
      </c>
      <c r="J110" s="72" t="str">
        <f t="shared" si="7"/>
        <v/>
      </c>
    </row>
    <row r="111" spans="1:10" ht="16.5">
      <c r="A111" s="66" t="str">
        <f t="shared" si="4"/>
        <v/>
      </c>
      <c r="B111" s="73"/>
      <c r="C111" s="73"/>
      <c r="D111" s="74"/>
      <c r="E111" s="65">
        <f t="shared" si="5"/>
        <v>0</v>
      </c>
      <c r="F111" s="73"/>
      <c r="G111" s="69" t="str">
        <f t="shared" si="6"/>
        <v/>
      </c>
      <c r="H111" s="75"/>
      <c r="I111" s="71" t="str">
        <f>IF(J111="Summe",SUM($I$7:I110),IF(F111="PKW",IF(D111&gt;4,G111*E111,""),IF(F111="ÖPNV",IF(D111&lt;5,"",IF(E111&gt;19,H111,E111*G111)),IF(F111="Fahrrad",IF(D111&gt;4,G111*E111,""),IF(F111="Roller/Motorrad",IF(D111&gt;4,G111*E111,""),IF(F111="Mofa/Moped",IF(D111&gt;4,G111*E111,""),IF(F111="Fahrdienst/Taxi",H111,"")))))))</f>
        <v/>
      </c>
      <c r="J111" s="72" t="str">
        <f t="shared" si="7"/>
        <v/>
      </c>
    </row>
    <row r="112" spans="1:10" ht="16.5">
      <c r="A112" s="66" t="str">
        <f t="shared" si="4"/>
        <v/>
      </c>
      <c r="B112" s="73"/>
      <c r="C112" s="73"/>
      <c r="D112" s="74"/>
      <c r="E112" s="65">
        <f t="shared" si="5"/>
        <v>0</v>
      </c>
      <c r="F112" s="73"/>
      <c r="G112" s="69" t="str">
        <f t="shared" si="6"/>
        <v/>
      </c>
      <c r="H112" s="75"/>
      <c r="I112" s="71" t="str">
        <f>IF(J112="Summe",SUM($I$7:I111),IF(F112="PKW",IF(D112&gt;4,G112*E112,""),IF(F112="ÖPNV",IF(D112&lt;5,"",IF(E112&gt;19,H112,E112*G112)),IF(F112="Fahrrad",IF(D112&gt;4,G112*E112,""),IF(F112="Roller/Motorrad",IF(D112&gt;4,G112*E112,""),IF(F112="Mofa/Moped",IF(D112&gt;4,G112*E112,""),IF(F112="Fahrdienst/Taxi",H112,"")))))))</f>
        <v/>
      </c>
      <c r="J112" s="72" t="str">
        <f t="shared" si="7"/>
        <v/>
      </c>
    </row>
    <row r="113" spans="1:10" ht="16.5">
      <c r="A113" s="66" t="str">
        <f t="shared" si="4"/>
        <v/>
      </c>
      <c r="B113" s="73"/>
      <c r="C113" s="73"/>
      <c r="D113" s="74"/>
      <c r="E113" s="65">
        <f t="shared" si="5"/>
        <v>0</v>
      </c>
      <c r="F113" s="73"/>
      <c r="G113" s="69" t="str">
        <f t="shared" si="6"/>
        <v/>
      </c>
      <c r="H113" s="75"/>
      <c r="I113" s="71" t="str">
        <f>IF(J113="Summe",SUM($I$7:I112),IF(F113="PKW",IF(D113&gt;4,G113*E113,""),IF(F113="ÖPNV",IF(D113&lt;5,"",IF(E113&gt;19,H113,E113*G113)),IF(F113="Fahrrad",IF(D113&gt;4,G113*E113,""),IF(F113="Roller/Motorrad",IF(D113&gt;4,G113*E113,""),IF(F113="Mofa/Moped",IF(D113&gt;4,G113*E113,""),IF(F113="Fahrdienst/Taxi",H113,"")))))))</f>
        <v/>
      </c>
      <c r="J113" s="72" t="str">
        <f t="shared" si="7"/>
        <v/>
      </c>
    </row>
    <row r="114" spans="1:10" ht="16.5">
      <c r="A114" s="66" t="str">
        <f t="shared" si="4"/>
        <v/>
      </c>
      <c r="B114" s="73"/>
      <c r="C114" s="73"/>
      <c r="D114" s="74"/>
      <c r="E114" s="65">
        <f t="shared" si="5"/>
        <v>0</v>
      </c>
      <c r="F114" s="73"/>
      <c r="G114" s="69" t="str">
        <f t="shared" si="6"/>
        <v/>
      </c>
      <c r="H114" s="75"/>
      <c r="I114" s="71" t="str">
        <f>IF(J114="Summe",SUM($I$7:I113),IF(F114="PKW",IF(D114&gt;4,G114*E114,""),IF(F114="ÖPNV",IF(D114&lt;5,"",IF(E114&gt;19,H114,E114*G114)),IF(F114="Fahrrad",IF(D114&gt;4,G114*E114,""),IF(F114="Roller/Motorrad",IF(D114&gt;4,G114*E114,""),IF(F114="Mofa/Moped",IF(D114&gt;4,G114*E114,""),IF(F114="Fahrdienst/Taxi",H114,"")))))))</f>
        <v/>
      </c>
      <c r="J114" s="72" t="str">
        <f t="shared" si="7"/>
        <v/>
      </c>
    </row>
    <row r="115" spans="1:10" ht="16.5">
      <c r="A115" s="66" t="str">
        <f t="shared" si="4"/>
        <v/>
      </c>
      <c r="B115" s="73"/>
      <c r="C115" s="73"/>
      <c r="D115" s="74"/>
      <c r="E115" s="65">
        <f t="shared" si="5"/>
        <v>0</v>
      </c>
      <c r="F115" s="73"/>
      <c r="G115" s="69" t="str">
        <f t="shared" si="6"/>
        <v/>
      </c>
      <c r="H115" s="75"/>
      <c r="I115" s="71" t="str">
        <f>IF(J115="Summe",SUM($I$7:I114),IF(F115="PKW",IF(D115&gt;4,G115*E115,""),IF(F115="ÖPNV",IF(D115&lt;5,"",IF(E115&gt;19,H115,E115*G115)),IF(F115="Fahrrad",IF(D115&gt;4,G115*E115,""),IF(F115="Roller/Motorrad",IF(D115&gt;4,G115*E115,""),IF(F115="Mofa/Moped",IF(D115&gt;4,G115*E115,""),IF(F115="Fahrdienst/Taxi",H115,"")))))))</f>
        <v/>
      </c>
      <c r="J115" s="72" t="str">
        <f t="shared" si="7"/>
        <v/>
      </c>
    </row>
    <row r="116" spans="1:10" ht="16.5">
      <c r="A116" s="66" t="str">
        <f t="shared" si="4"/>
        <v/>
      </c>
      <c r="B116" s="73"/>
      <c r="C116" s="73"/>
      <c r="D116" s="74"/>
      <c r="E116" s="65">
        <f t="shared" si="5"/>
        <v>0</v>
      </c>
      <c r="F116" s="73"/>
      <c r="G116" s="69" t="str">
        <f t="shared" si="6"/>
        <v/>
      </c>
      <c r="H116" s="75"/>
      <c r="I116" s="71" t="str">
        <f>IF(J116="Summe",SUM($I$7:I115),IF(F116="PKW",IF(D116&gt;4,G116*E116,""),IF(F116="ÖPNV",IF(D116&lt;5,"",IF(E116&gt;19,H116,E116*G116)),IF(F116="Fahrrad",IF(D116&gt;4,G116*E116,""),IF(F116="Roller/Motorrad",IF(D116&gt;4,G116*E116,""),IF(F116="Mofa/Moped",IF(D116&gt;4,G116*E116,""),IF(F116="Fahrdienst/Taxi",H116,"")))))))</f>
        <v/>
      </c>
      <c r="J116" s="72" t="str">
        <f t="shared" si="7"/>
        <v/>
      </c>
    </row>
    <row r="117" spans="1:10" ht="16.5">
      <c r="A117" s="66" t="str">
        <f t="shared" si="4"/>
        <v/>
      </c>
      <c r="B117" s="73"/>
      <c r="C117" s="73"/>
      <c r="D117" s="74"/>
      <c r="E117" s="65">
        <f t="shared" si="5"/>
        <v>0</v>
      </c>
      <c r="F117" s="73"/>
      <c r="G117" s="69" t="str">
        <f t="shared" si="6"/>
        <v/>
      </c>
      <c r="H117" s="75"/>
      <c r="I117" s="71" t="str">
        <f>IF(J117="Summe",SUM($I$7:I116),IF(F117="PKW",IF(D117&gt;4,G117*E117,""),IF(F117="ÖPNV",IF(D117&lt;5,"",IF(E117&gt;19,H117,E117*G117)),IF(F117="Fahrrad",IF(D117&gt;4,G117*E117,""),IF(F117="Roller/Motorrad",IF(D117&gt;4,G117*E117,""),IF(F117="Mofa/Moped",IF(D117&gt;4,G117*E117,""),IF(F117="Fahrdienst/Taxi",H117,"")))))))</f>
        <v/>
      </c>
      <c r="J117" s="72" t="str">
        <f t="shared" si="7"/>
        <v/>
      </c>
    </row>
    <row r="118" spans="1:10" ht="16.5">
      <c r="A118" s="66" t="str">
        <f t="shared" si="4"/>
        <v/>
      </c>
      <c r="B118" s="73"/>
      <c r="C118" s="73"/>
      <c r="D118" s="74"/>
      <c r="E118" s="65">
        <f t="shared" si="5"/>
        <v>0</v>
      </c>
      <c r="F118" s="73"/>
      <c r="G118" s="69" t="str">
        <f t="shared" si="6"/>
        <v/>
      </c>
      <c r="H118" s="75"/>
      <c r="I118" s="71" t="str">
        <f>IF(J118="Summe",SUM($I$7:I117),IF(F118="PKW",IF(D118&gt;4,G118*E118,""),IF(F118="ÖPNV",IF(D118&lt;5,"",IF(E118&gt;19,H118,E118*G118)),IF(F118="Fahrrad",IF(D118&gt;4,G118*E118,""),IF(F118="Roller/Motorrad",IF(D118&gt;4,G118*E118,""),IF(F118="Mofa/Moped",IF(D118&gt;4,G118*E118,""),IF(F118="Fahrdienst/Taxi",H118,"")))))))</f>
        <v/>
      </c>
      <c r="J118" s="72" t="str">
        <f t="shared" si="7"/>
        <v/>
      </c>
    </row>
    <row r="119" spans="1:10" ht="16.5">
      <c r="A119" s="66" t="str">
        <f t="shared" si="4"/>
        <v/>
      </c>
      <c r="B119" s="73"/>
      <c r="C119" s="73"/>
      <c r="D119" s="74"/>
      <c r="E119" s="65">
        <f t="shared" si="5"/>
        <v>0</v>
      </c>
      <c r="F119" s="73"/>
      <c r="G119" s="69" t="str">
        <f t="shared" si="6"/>
        <v/>
      </c>
      <c r="H119" s="75"/>
      <c r="I119" s="71" t="str">
        <f>IF(J119="Summe",SUM($I$7:I118),IF(F119="PKW",IF(D119&gt;4,G119*E119,""),IF(F119="ÖPNV",IF(D119&lt;5,"",IF(E119&gt;19,H119,E119*G119)),IF(F119="Fahrrad",IF(D119&gt;4,G119*E119,""),IF(F119="Roller/Motorrad",IF(D119&gt;4,G119*E119,""),IF(F119="Mofa/Moped",IF(D119&gt;4,G119*E119,""),IF(F119="Fahrdienst/Taxi",H119,"")))))))</f>
        <v/>
      </c>
      <c r="J119" s="72" t="str">
        <f t="shared" si="7"/>
        <v/>
      </c>
    </row>
    <row r="120" spans="1:10" ht="16.5">
      <c r="A120" s="66" t="str">
        <f t="shared" si="4"/>
        <v/>
      </c>
      <c r="B120" s="73"/>
      <c r="C120" s="73"/>
      <c r="D120" s="74"/>
      <c r="E120" s="65">
        <f t="shared" si="5"/>
        <v>0</v>
      </c>
      <c r="F120" s="73"/>
      <c r="G120" s="69" t="str">
        <f t="shared" si="6"/>
        <v/>
      </c>
      <c r="H120" s="75"/>
      <c r="I120" s="71" t="str">
        <f>IF(J120="Summe",SUM($I$7:I119),IF(F120="PKW",IF(D120&gt;4,G120*E120,""),IF(F120="ÖPNV",IF(D120&lt;5,"",IF(E120&gt;19,H120,E120*G120)),IF(F120="Fahrrad",IF(D120&gt;4,G120*E120,""),IF(F120="Roller/Motorrad",IF(D120&gt;4,G120*E120,""),IF(F120="Mofa/Moped",IF(D120&gt;4,G120*E120,""),IF(F120="Fahrdienst/Taxi",H120,"")))))))</f>
        <v/>
      </c>
      <c r="J120" s="72" t="str">
        <f t="shared" si="7"/>
        <v/>
      </c>
    </row>
    <row r="121" spans="1:10" ht="16.5">
      <c r="A121" s="66" t="str">
        <f t="shared" si="4"/>
        <v/>
      </c>
      <c r="B121" s="73"/>
      <c r="C121" s="73"/>
      <c r="D121" s="74"/>
      <c r="E121" s="65">
        <f t="shared" si="5"/>
        <v>0</v>
      </c>
      <c r="F121" s="73"/>
      <c r="G121" s="69" t="str">
        <f t="shared" si="6"/>
        <v/>
      </c>
      <c r="H121" s="75"/>
      <c r="I121" s="71" t="str">
        <f>IF(J121="Summe",SUM($I$7:I120),IF(F121="PKW",IF(D121&gt;4,G121*E121,""),IF(F121="ÖPNV",IF(D121&lt;5,"",IF(E121&gt;19,H121,E121*G121)),IF(F121="Fahrrad",IF(D121&gt;4,G121*E121,""),IF(F121="Roller/Motorrad",IF(D121&gt;4,G121*E121,""),IF(F121="Mofa/Moped",IF(D121&gt;4,G121*E121,""),IF(F121="Fahrdienst/Taxi",H121,"")))))))</f>
        <v/>
      </c>
      <c r="J121" s="72" t="str">
        <f t="shared" si="7"/>
        <v/>
      </c>
    </row>
    <row r="122" spans="1:10" ht="16.5">
      <c r="A122" s="66" t="str">
        <f t="shared" si="4"/>
        <v/>
      </c>
      <c r="B122" s="73"/>
      <c r="C122" s="73"/>
      <c r="D122" s="74"/>
      <c r="E122" s="65">
        <f t="shared" si="5"/>
        <v>0</v>
      </c>
      <c r="F122" s="73"/>
      <c r="G122" s="69" t="str">
        <f t="shared" si="6"/>
        <v/>
      </c>
      <c r="H122" s="75"/>
      <c r="I122" s="71" t="str">
        <f>IF(J122="Summe",SUM($I$7:I121),IF(F122="PKW",IF(D122&gt;4,G122*E122,""),IF(F122="ÖPNV",IF(D122&lt;5,"",IF(E122&gt;19,H122,E122*G122)),IF(F122="Fahrrad",IF(D122&gt;4,G122*E122,""),IF(F122="Roller/Motorrad",IF(D122&gt;4,G122*E122,""),IF(F122="Mofa/Moped",IF(D122&gt;4,G122*E122,""),IF(F122="Fahrdienst/Taxi",H122,"")))))))</f>
        <v/>
      </c>
      <c r="J122" s="72" t="str">
        <f t="shared" si="7"/>
        <v/>
      </c>
    </row>
    <row r="123" spans="1:10" ht="16.5">
      <c r="A123" s="66" t="str">
        <f t="shared" si="4"/>
        <v/>
      </c>
      <c r="B123" s="73"/>
      <c r="C123" s="73"/>
      <c r="D123" s="74"/>
      <c r="E123" s="65">
        <f t="shared" si="5"/>
        <v>0</v>
      </c>
      <c r="F123" s="73"/>
      <c r="G123" s="69" t="str">
        <f t="shared" si="6"/>
        <v/>
      </c>
      <c r="H123" s="75"/>
      <c r="I123" s="71" t="str">
        <f>IF(J123="Summe",SUM($I$7:I122),IF(F123="PKW",IF(D123&gt;4,G123*E123,""),IF(F123="ÖPNV",IF(D123&lt;5,"",IF(E123&gt;19,H123,E123*G123)),IF(F123="Fahrrad",IF(D123&gt;4,G123*E123,""),IF(F123="Roller/Motorrad",IF(D123&gt;4,G123*E123,""),IF(F123="Mofa/Moped",IF(D123&gt;4,G123*E123,""),IF(F123="Fahrdienst/Taxi",H123,"")))))))</f>
        <v/>
      </c>
      <c r="J123" s="72" t="str">
        <f t="shared" si="7"/>
        <v/>
      </c>
    </row>
    <row r="124" spans="1:10" ht="16.5">
      <c r="A124" s="66" t="str">
        <f t="shared" si="4"/>
        <v/>
      </c>
      <c r="B124" s="73"/>
      <c r="C124" s="73"/>
      <c r="D124" s="74"/>
      <c r="E124" s="65">
        <f t="shared" si="5"/>
        <v>0</v>
      </c>
      <c r="F124" s="73"/>
      <c r="G124" s="69" t="str">
        <f t="shared" si="6"/>
        <v/>
      </c>
      <c r="H124" s="75"/>
      <c r="I124" s="71" t="str">
        <f>IF(J124="Summe",SUM($I$7:I123),IF(F124="PKW",IF(D124&gt;4,G124*E124,""),IF(F124="ÖPNV",IF(D124&lt;5,"",IF(E124&gt;19,H124,E124*G124)),IF(F124="Fahrrad",IF(D124&gt;4,G124*E124,""),IF(F124="Roller/Motorrad",IF(D124&gt;4,G124*E124,""),IF(F124="Mofa/Moped",IF(D124&gt;4,G124*E124,""),IF(F124="Fahrdienst/Taxi",H124,"")))))))</f>
        <v/>
      </c>
      <c r="J124" s="72" t="str">
        <f t="shared" si="7"/>
        <v/>
      </c>
    </row>
    <row r="125" spans="1:10" ht="16.5">
      <c r="A125" s="66" t="str">
        <f t="shared" si="4"/>
        <v/>
      </c>
      <c r="B125" s="73"/>
      <c r="C125" s="73"/>
      <c r="D125" s="74"/>
      <c r="E125" s="65">
        <f t="shared" si="5"/>
        <v>0</v>
      </c>
      <c r="F125" s="73"/>
      <c r="G125" s="69" t="str">
        <f t="shared" si="6"/>
        <v/>
      </c>
      <c r="H125" s="75"/>
      <c r="I125" s="71" t="str">
        <f>IF(J125="Summe",SUM($I$7:I124),IF(F125="PKW",IF(D125&gt;4,G125*E125,""),IF(F125="ÖPNV",IF(D125&lt;5,"",IF(E125&gt;19,H125,E125*G125)),IF(F125="Fahrrad",IF(D125&gt;4,G125*E125,""),IF(F125="Roller/Motorrad",IF(D125&gt;4,G125*E125,""),IF(F125="Mofa/Moped",IF(D125&gt;4,G125*E125,""),IF(F125="Fahrdienst/Taxi",H125,"")))))))</f>
        <v/>
      </c>
      <c r="J125" s="72" t="str">
        <f t="shared" si="7"/>
        <v/>
      </c>
    </row>
    <row r="126" spans="1:10" ht="16.5">
      <c r="A126" s="66" t="str">
        <f t="shared" si="4"/>
        <v/>
      </c>
      <c r="B126" s="73"/>
      <c r="C126" s="73"/>
      <c r="D126" s="74"/>
      <c r="E126" s="65">
        <f t="shared" si="5"/>
        <v>0</v>
      </c>
      <c r="F126" s="73"/>
      <c r="G126" s="69" t="str">
        <f t="shared" si="6"/>
        <v/>
      </c>
      <c r="H126" s="75"/>
      <c r="I126" s="71" t="str">
        <f>IF(J126="Summe",SUM($I$7:I125),IF(F126="PKW",IF(D126&gt;4,G126*E126,""),IF(F126="ÖPNV",IF(D126&lt;5,"",IF(E126&gt;19,H126,E126*G126)),IF(F126="Fahrrad",IF(D126&gt;4,G126*E126,""),IF(F126="Roller/Motorrad",IF(D126&gt;4,G126*E126,""),IF(F126="Mofa/Moped",IF(D126&gt;4,G126*E126,""),IF(F126="Fahrdienst/Taxi",H126,"")))))))</f>
        <v/>
      </c>
      <c r="J126" s="72" t="str">
        <f t="shared" si="7"/>
        <v/>
      </c>
    </row>
    <row r="127" spans="1:10" ht="16.5">
      <c r="A127" s="66" t="str">
        <f t="shared" si="4"/>
        <v/>
      </c>
      <c r="B127" s="73"/>
      <c r="C127" s="73"/>
      <c r="D127" s="74"/>
      <c r="E127" s="65">
        <f t="shared" si="5"/>
        <v>0</v>
      </c>
      <c r="F127" s="73"/>
      <c r="G127" s="69" t="str">
        <f t="shared" si="6"/>
        <v/>
      </c>
      <c r="H127" s="75"/>
      <c r="I127" s="71" t="str">
        <f>IF(J127="Summe",SUM($I$7:I126),IF(F127="PKW",IF(D127&gt;4,G127*E127,""),IF(F127="ÖPNV",IF(D127&lt;5,"",IF(E127&gt;19,H127,E127*G127)),IF(F127="Fahrrad",IF(D127&gt;4,G127*E127,""),IF(F127="Roller/Motorrad",IF(D127&gt;4,G127*E127,""),IF(F127="Mofa/Moped",IF(D127&gt;4,G127*E127,""),IF(F127="Fahrdienst/Taxi",H127,"")))))))</f>
        <v/>
      </c>
      <c r="J127" s="72" t="str">
        <f t="shared" si="7"/>
        <v/>
      </c>
    </row>
    <row r="128" spans="1:10" ht="16.5">
      <c r="A128" s="66" t="str">
        <f t="shared" si="4"/>
        <v/>
      </c>
      <c r="B128" s="73"/>
      <c r="C128" s="73"/>
      <c r="D128" s="74"/>
      <c r="E128" s="65">
        <f t="shared" si="5"/>
        <v>0</v>
      </c>
      <c r="F128" s="73"/>
      <c r="G128" s="69" t="str">
        <f t="shared" si="6"/>
        <v/>
      </c>
      <c r="H128" s="75"/>
      <c r="I128" s="71" t="str">
        <f>IF(J128="Summe",SUM($I$7:I127),IF(F128="PKW",IF(D128&gt;4,G128*E128,""),IF(F128="ÖPNV",IF(D128&lt;5,"",IF(E128&gt;19,H128,E128*G128)),IF(F128="Fahrrad",IF(D128&gt;4,G128*E128,""),IF(F128="Roller/Motorrad",IF(D128&gt;4,G128*E128,""),IF(F128="Mofa/Moped",IF(D128&gt;4,G128*E128,""),IF(F128="Fahrdienst/Taxi",H128,"")))))))</f>
        <v/>
      </c>
      <c r="J128" s="72" t="str">
        <f t="shared" si="7"/>
        <v/>
      </c>
    </row>
    <row r="129" spans="1:10" ht="16.5">
      <c r="A129" s="66" t="str">
        <f t="shared" si="4"/>
        <v/>
      </c>
      <c r="B129" s="73"/>
      <c r="C129" s="73"/>
      <c r="D129" s="74"/>
      <c r="E129" s="65">
        <f t="shared" si="5"/>
        <v>0</v>
      </c>
      <c r="F129" s="73"/>
      <c r="G129" s="69" t="str">
        <f t="shared" si="6"/>
        <v/>
      </c>
      <c r="H129" s="75"/>
      <c r="I129" s="71" t="str">
        <f>IF(J129="Summe",SUM($I$7:I128),IF(F129="PKW",IF(D129&gt;4,G129*E129,""),IF(F129="ÖPNV",IF(D129&lt;5,"",IF(E129&gt;19,H129,E129*G129)),IF(F129="Fahrrad",IF(D129&gt;4,G129*E129,""),IF(F129="Roller/Motorrad",IF(D129&gt;4,G129*E129,""),IF(F129="Mofa/Moped",IF(D129&gt;4,G129*E129,""),IF(F129="Fahrdienst/Taxi",H129,"")))))))</f>
        <v/>
      </c>
      <c r="J129" s="72" t="str">
        <f t="shared" si="7"/>
        <v/>
      </c>
    </row>
    <row r="130" spans="1:10" ht="16.5">
      <c r="A130" s="66" t="str">
        <f t="shared" si="4"/>
        <v/>
      </c>
      <c r="B130" s="73"/>
      <c r="C130" s="73"/>
      <c r="D130" s="74"/>
      <c r="E130" s="65">
        <f t="shared" si="5"/>
        <v>0</v>
      </c>
      <c r="F130" s="73"/>
      <c r="G130" s="69" t="str">
        <f t="shared" si="6"/>
        <v/>
      </c>
      <c r="H130" s="75"/>
      <c r="I130" s="71" t="str">
        <f>IF(J130="Summe",SUM($I$7:I129),IF(F130="PKW",IF(D130&gt;4,G130*E130,""),IF(F130="ÖPNV",IF(D130&lt;5,"",IF(E130&gt;19,H130,E130*G130)),IF(F130="Fahrrad",IF(D130&gt;4,G130*E130,""),IF(F130="Roller/Motorrad",IF(D130&gt;4,G130*E130,""),IF(F130="Mofa/Moped",IF(D130&gt;4,G130*E130,""),IF(F130="Fahrdienst/Taxi",H130,"")))))))</f>
        <v/>
      </c>
      <c r="J130" s="72" t="str">
        <f t="shared" si="7"/>
        <v/>
      </c>
    </row>
    <row r="131" spans="1:10" ht="16.5">
      <c r="A131" s="66" t="str">
        <f t="shared" si="4"/>
        <v/>
      </c>
      <c r="B131" s="73"/>
      <c r="C131" s="73"/>
      <c r="D131" s="74"/>
      <c r="E131" s="65">
        <f t="shared" si="5"/>
        <v>0</v>
      </c>
      <c r="F131" s="73"/>
      <c r="G131" s="69" t="str">
        <f t="shared" si="6"/>
        <v/>
      </c>
      <c r="H131" s="75"/>
      <c r="I131" s="71" t="str">
        <f>IF(J131="Summe",SUM($I$7:I130),IF(F131="PKW",IF(D131&gt;4,G131*E131,""),IF(F131="ÖPNV",IF(D131&lt;5,"",IF(E131&gt;19,H131,E131*G131)),IF(F131="Fahrrad",IF(D131&gt;4,G131*E131,""),IF(F131="Roller/Motorrad",IF(D131&gt;4,G131*E131,""),IF(F131="Mofa/Moped",IF(D131&gt;4,G131*E131,""),IF(F131="Fahrdienst/Taxi",H131,"")))))))</f>
        <v/>
      </c>
      <c r="J131" s="72" t="str">
        <f t="shared" si="7"/>
        <v/>
      </c>
    </row>
    <row r="132" spans="1:10" ht="16.5">
      <c r="A132" s="66" t="str">
        <f t="shared" si="4"/>
        <v/>
      </c>
      <c r="B132" s="73"/>
      <c r="C132" s="73"/>
      <c r="D132" s="74"/>
      <c r="E132" s="65">
        <f t="shared" si="5"/>
        <v>0</v>
      </c>
      <c r="F132" s="73"/>
      <c r="G132" s="69" t="str">
        <f t="shared" si="6"/>
        <v/>
      </c>
      <c r="H132" s="75"/>
      <c r="I132" s="71" t="str">
        <f>IF(J132="Summe",SUM($I$7:I131),IF(F132="PKW",IF(D132&gt;4,G132*E132,""),IF(F132="ÖPNV",IF(D132&lt;5,"",IF(E132&gt;19,H132,E132*G132)),IF(F132="Fahrrad",IF(D132&gt;4,G132*E132,""),IF(F132="Roller/Motorrad",IF(D132&gt;4,G132*E132,""),IF(F132="Mofa/Moped",IF(D132&gt;4,G132*E132,""),IF(F132="Fahrdienst/Taxi",H132,"")))))))</f>
        <v/>
      </c>
      <c r="J132" s="72" t="str">
        <f t="shared" si="7"/>
        <v/>
      </c>
    </row>
    <row r="133" spans="1:10" ht="16.5">
      <c r="A133" s="66" t="str">
        <f t="shared" si="4"/>
        <v/>
      </c>
      <c r="B133" s="73"/>
      <c r="C133" s="73"/>
      <c r="D133" s="74"/>
      <c r="E133" s="65">
        <f t="shared" si="5"/>
        <v>0</v>
      </c>
      <c r="F133" s="73"/>
      <c r="G133" s="69" t="str">
        <f t="shared" si="6"/>
        <v/>
      </c>
      <c r="H133" s="75"/>
      <c r="I133" s="71" t="str">
        <f>IF(J133="Summe",SUM($I$7:I132),IF(F133="PKW",IF(D133&gt;4,G133*E133,""),IF(F133="ÖPNV",IF(D133&lt;5,"",IF(E133&gt;19,H133,E133*G133)),IF(F133="Fahrrad",IF(D133&gt;4,G133*E133,""),IF(F133="Roller/Motorrad",IF(D133&gt;4,G133*E133,""),IF(F133="Mofa/Moped",IF(D133&gt;4,G133*E133,""),IF(F133="Fahrdienst/Taxi",H133,"")))))))</f>
        <v/>
      </c>
      <c r="J133" s="72" t="str">
        <f t="shared" si="7"/>
        <v/>
      </c>
    </row>
    <row r="134" spans="1:10" ht="16.5">
      <c r="A134" s="66" t="str">
        <f t="shared" si="4"/>
        <v/>
      </c>
      <c r="B134" s="73"/>
      <c r="C134" s="73"/>
      <c r="D134" s="74"/>
      <c r="E134" s="65">
        <f t="shared" si="5"/>
        <v>0</v>
      </c>
      <c r="F134" s="73"/>
      <c r="G134" s="69" t="str">
        <f t="shared" si="6"/>
        <v/>
      </c>
      <c r="H134" s="75"/>
      <c r="I134" s="71" t="str">
        <f>IF(J134="Summe",SUM($I$7:I133),IF(F134="PKW",IF(D134&gt;4,G134*E134,""),IF(F134="ÖPNV",IF(D134&lt;5,"",IF(E134&gt;19,H134,E134*G134)),IF(F134="Fahrrad",IF(D134&gt;4,G134*E134,""),IF(F134="Roller/Motorrad",IF(D134&gt;4,G134*E134,""),IF(F134="Mofa/Moped",IF(D134&gt;4,G134*E134,""),IF(F134="Fahrdienst/Taxi",H134,"")))))))</f>
        <v/>
      </c>
      <c r="J134" s="72" t="str">
        <f t="shared" si="7"/>
        <v/>
      </c>
    </row>
    <row r="135" spans="1:10" ht="16.5">
      <c r="A135" s="66" t="str">
        <f t="shared" ref="A135:A198" si="8">IF(J135="Summe","GESAMTSUMME","")</f>
        <v/>
      </c>
      <c r="B135" s="73"/>
      <c r="C135" s="73"/>
      <c r="D135" s="74"/>
      <c r="E135" s="65">
        <f t="shared" ref="E135:E198" si="9">D135*2</f>
        <v>0</v>
      </c>
      <c r="F135" s="73"/>
      <c r="G135" s="69" t="str">
        <f t="shared" ref="G135:G198" si="10">IF(AND(J135="Ausnahme",F135="ÖPNV"),H135/E135,"")</f>
        <v/>
      </c>
      <c r="H135" s="75"/>
      <c r="I135" s="71" t="str">
        <f>IF(J135="Summe",SUM($I$7:I134),IF(F135="PKW",IF(D135&gt;4,G135*E135,""),IF(F135="ÖPNV",IF(D135&lt;5,"",IF(E135&gt;19,H135,E135*G135)),IF(F135="Fahrrad",IF(D135&gt;4,G135*E135,""),IF(F135="Roller/Motorrad",IF(D135&gt;4,G135*E135,""),IF(F135="Mofa/Moped",IF(D135&gt;4,G135*E135,""),IF(F135="Fahrdienst/Taxi",H135,"")))))))</f>
        <v/>
      </c>
      <c r="J135" s="72" t="str">
        <f t="shared" ref="J135:J198" si="11">IF(F135="Fahrdienst/Taxi","Abrechnung beigefügt","")</f>
        <v/>
      </c>
    </row>
    <row r="136" spans="1:10" ht="16.5">
      <c r="A136" s="66" t="str">
        <f t="shared" si="8"/>
        <v/>
      </c>
      <c r="B136" s="73"/>
      <c r="C136" s="73"/>
      <c r="D136" s="74"/>
      <c r="E136" s="65">
        <f t="shared" si="9"/>
        <v>0</v>
      </c>
      <c r="F136" s="73"/>
      <c r="G136" s="69" t="str">
        <f t="shared" si="10"/>
        <v/>
      </c>
      <c r="H136" s="75"/>
      <c r="I136" s="71" t="str">
        <f>IF(J136="Summe",SUM($I$7:I135),IF(F136="PKW",IF(D136&gt;4,G136*E136,""),IF(F136="ÖPNV",IF(D136&lt;5,"",IF(E136&gt;19,H136,E136*G136)),IF(F136="Fahrrad",IF(D136&gt;4,G136*E136,""),IF(F136="Roller/Motorrad",IF(D136&gt;4,G136*E136,""),IF(F136="Mofa/Moped",IF(D136&gt;4,G136*E136,""),IF(F136="Fahrdienst/Taxi",H136,"")))))))</f>
        <v/>
      </c>
      <c r="J136" s="72" t="str">
        <f t="shared" si="11"/>
        <v/>
      </c>
    </row>
    <row r="137" spans="1:10" ht="16.5">
      <c r="A137" s="66" t="str">
        <f t="shared" si="8"/>
        <v/>
      </c>
      <c r="B137" s="73"/>
      <c r="C137" s="73"/>
      <c r="D137" s="74"/>
      <c r="E137" s="65">
        <f t="shared" si="9"/>
        <v>0</v>
      </c>
      <c r="F137" s="73"/>
      <c r="G137" s="69" t="str">
        <f t="shared" si="10"/>
        <v/>
      </c>
      <c r="H137" s="75"/>
      <c r="I137" s="71" t="str">
        <f>IF(J137="Summe",SUM($I$7:I136),IF(F137="PKW",IF(D137&gt;4,G137*E137,""),IF(F137="ÖPNV",IF(D137&lt;5,"",IF(E137&gt;19,H137,E137*G137)),IF(F137="Fahrrad",IF(D137&gt;4,G137*E137,""),IF(F137="Roller/Motorrad",IF(D137&gt;4,G137*E137,""),IF(F137="Mofa/Moped",IF(D137&gt;4,G137*E137,""),IF(F137="Fahrdienst/Taxi",H137,"")))))))</f>
        <v/>
      </c>
      <c r="J137" s="72" t="str">
        <f t="shared" si="11"/>
        <v/>
      </c>
    </row>
    <row r="138" spans="1:10" ht="16.5">
      <c r="A138" s="66" t="str">
        <f t="shared" si="8"/>
        <v/>
      </c>
      <c r="B138" s="73"/>
      <c r="C138" s="73"/>
      <c r="D138" s="74"/>
      <c r="E138" s="65">
        <f t="shared" si="9"/>
        <v>0</v>
      </c>
      <c r="F138" s="73"/>
      <c r="G138" s="69" t="str">
        <f t="shared" si="10"/>
        <v/>
      </c>
      <c r="H138" s="75"/>
      <c r="I138" s="71" t="str">
        <f>IF(J138="Summe",SUM($I$7:I137),IF(F138="PKW",IF(D138&gt;4,G138*E138,""),IF(F138="ÖPNV",IF(D138&lt;5,"",IF(E138&gt;19,H138,E138*G138)),IF(F138="Fahrrad",IF(D138&gt;4,G138*E138,""),IF(F138="Roller/Motorrad",IF(D138&gt;4,G138*E138,""),IF(F138="Mofa/Moped",IF(D138&gt;4,G138*E138,""),IF(F138="Fahrdienst/Taxi",H138,"")))))))</f>
        <v/>
      </c>
      <c r="J138" s="72" t="str">
        <f t="shared" si="11"/>
        <v/>
      </c>
    </row>
    <row r="139" spans="1:10" ht="16.5">
      <c r="A139" s="66" t="str">
        <f t="shared" si="8"/>
        <v/>
      </c>
      <c r="B139" s="73"/>
      <c r="C139" s="73"/>
      <c r="D139" s="74"/>
      <c r="E139" s="65">
        <f t="shared" si="9"/>
        <v>0</v>
      </c>
      <c r="F139" s="73"/>
      <c r="G139" s="69" t="str">
        <f t="shared" si="10"/>
        <v/>
      </c>
      <c r="H139" s="75"/>
      <c r="I139" s="71" t="str">
        <f>IF(J139="Summe",SUM($I$7:I138),IF(F139="PKW",IF(D139&gt;4,G139*E139,""),IF(F139="ÖPNV",IF(D139&lt;5,"",IF(E139&gt;19,H139,E139*G139)),IF(F139="Fahrrad",IF(D139&gt;4,G139*E139,""),IF(F139="Roller/Motorrad",IF(D139&gt;4,G139*E139,""),IF(F139="Mofa/Moped",IF(D139&gt;4,G139*E139,""),IF(F139="Fahrdienst/Taxi",H139,"")))))))</f>
        <v/>
      </c>
      <c r="J139" s="72" t="str">
        <f t="shared" si="11"/>
        <v/>
      </c>
    </row>
    <row r="140" spans="1:10" ht="16.5">
      <c r="A140" s="66" t="str">
        <f t="shared" si="8"/>
        <v/>
      </c>
      <c r="B140" s="73"/>
      <c r="C140" s="73"/>
      <c r="D140" s="74"/>
      <c r="E140" s="65">
        <f t="shared" si="9"/>
        <v>0</v>
      </c>
      <c r="F140" s="73"/>
      <c r="G140" s="69" t="str">
        <f t="shared" si="10"/>
        <v/>
      </c>
      <c r="H140" s="75"/>
      <c r="I140" s="71" t="str">
        <f>IF(J140="Summe",SUM($I$7:I139),IF(F140="PKW",IF(D140&gt;4,G140*E140,""),IF(F140="ÖPNV",IF(D140&lt;5,"",IF(E140&gt;19,H140,E140*G140)),IF(F140="Fahrrad",IF(D140&gt;4,G140*E140,""),IF(F140="Roller/Motorrad",IF(D140&gt;4,G140*E140,""),IF(F140="Mofa/Moped",IF(D140&gt;4,G140*E140,""),IF(F140="Fahrdienst/Taxi",H140,"")))))))</f>
        <v/>
      </c>
      <c r="J140" s="72" t="str">
        <f t="shared" si="11"/>
        <v/>
      </c>
    </row>
    <row r="141" spans="1:10" ht="16.5">
      <c r="A141" s="66" t="str">
        <f t="shared" si="8"/>
        <v/>
      </c>
      <c r="B141" s="73"/>
      <c r="C141" s="73"/>
      <c r="D141" s="74"/>
      <c r="E141" s="65">
        <f t="shared" si="9"/>
        <v>0</v>
      </c>
      <c r="F141" s="73"/>
      <c r="G141" s="69" t="str">
        <f t="shared" si="10"/>
        <v/>
      </c>
      <c r="H141" s="75"/>
      <c r="I141" s="71" t="str">
        <f>IF(J141="Summe",SUM($I$7:I140),IF(F141="PKW",IF(D141&gt;4,G141*E141,""),IF(F141="ÖPNV",IF(D141&lt;5,"",IF(E141&gt;19,H141,E141*G141)),IF(F141="Fahrrad",IF(D141&gt;4,G141*E141,""),IF(F141="Roller/Motorrad",IF(D141&gt;4,G141*E141,""),IF(F141="Mofa/Moped",IF(D141&gt;4,G141*E141,""),IF(F141="Fahrdienst/Taxi",H141,"")))))))</f>
        <v/>
      </c>
      <c r="J141" s="72" t="str">
        <f t="shared" si="11"/>
        <v/>
      </c>
    </row>
    <row r="142" spans="1:10" ht="16.5">
      <c r="A142" s="66" t="str">
        <f t="shared" si="8"/>
        <v/>
      </c>
      <c r="B142" s="73"/>
      <c r="C142" s="73"/>
      <c r="D142" s="74"/>
      <c r="E142" s="65">
        <f t="shared" si="9"/>
        <v>0</v>
      </c>
      <c r="F142" s="73"/>
      <c r="G142" s="69" t="str">
        <f t="shared" si="10"/>
        <v/>
      </c>
      <c r="H142" s="75"/>
      <c r="I142" s="71" t="str">
        <f>IF(J142="Summe",SUM($I$7:I141),IF(F142="PKW",IF(D142&gt;4,G142*E142,""),IF(F142="ÖPNV",IF(D142&lt;5,"",IF(E142&gt;19,H142,E142*G142)),IF(F142="Fahrrad",IF(D142&gt;4,G142*E142,""),IF(F142="Roller/Motorrad",IF(D142&gt;4,G142*E142,""),IF(F142="Mofa/Moped",IF(D142&gt;4,G142*E142,""),IF(F142="Fahrdienst/Taxi",H142,"")))))))</f>
        <v/>
      </c>
      <c r="J142" s="72" t="str">
        <f t="shared" si="11"/>
        <v/>
      </c>
    </row>
    <row r="143" spans="1:10" ht="16.5">
      <c r="A143" s="66" t="str">
        <f t="shared" si="8"/>
        <v/>
      </c>
      <c r="B143" s="73"/>
      <c r="C143" s="73"/>
      <c r="D143" s="74"/>
      <c r="E143" s="65">
        <f t="shared" si="9"/>
        <v>0</v>
      </c>
      <c r="F143" s="73"/>
      <c r="G143" s="69" t="str">
        <f t="shared" si="10"/>
        <v/>
      </c>
      <c r="H143" s="75"/>
      <c r="I143" s="71" t="str">
        <f>IF(J143="Summe",SUM($I$7:I142),IF(F143="PKW",IF(D143&gt;4,G143*E143,""),IF(F143="ÖPNV",IF(D143&lt;5,"",IF(E143&gt;19,H143,E143*G143)),IF(F143="Fahrrad",IF(D143&gt;4,G143*E143,""),IF(F143="Roller/Motorrad",IF(D143&gt;4,G143*E143,""),IF(F143="Mofa/Moped",IF(D143&gt;4,G143*E143,""),IF(F143="Fahrdienst/Taxi",H143,"")))))))</f>
        <v/>
      </c>
      <c r="J143" s="72" t="str">
        <f t="shared" si="11"/>
        <v/>
      </c>
    </row>
    <row r="144" spans="1:10" ht="16.5">
      <c r="A144" s="66" t="str">
        <f t="shared" si="8"/>
        <v/>
      </c>
      <c r="B144" s="73"/>
      <c r="C144" s="73"/>
      <c r="D144" s="74"/>
      <c r="E144" s="65">
        <f t="shared" si="9"/>
        <v>0</v>
      </c>
      <c r="F144" s="73"/>
      <c r="G144" s="69" t="str">
        <f t="shared" si="10"/>
        <v/>
      </c>
      <c r="H144" s="75"/>
      <c r="I144" s="71" t="str">
        <f>IF(J144="Summe",SUM($I$7:I143),IF(F144="PKW",IF(D144&gt;4,G144*E144,""),IF(F144="ÖPNV",IF(D144&lt;5,"",IF(E144&gt;19,H144,E144*G144)),IF(F144="Fahrrad",IF(D144&gt;4,G144*E144,""),IF(F144="Roller/Motorrad",IF(D144&gt;4,G144*E144,""),IF(F144="Mofa/Moped",IF(D144&gt;4,G144*E144,""),IF(F144="Fahrdienst/Taxi",H144,"")))))))</f>
        <v/>
      </c>
      <c r="J144" s="72" t="str">
        <f t="shared" si="11"/>
        <v/>
      </c>
    </row>
    <row r="145" spans="1:10" ht="16.5">
      <c r="A145" s="66" t="str">
        <f t="shared" si="8"/>
        <v/>
      </c>
      <c r="B145" s="73"/>
      <c r="C145" s="73"/>
      <c r="D145" s="74"/>
      <c r="E145" s="65">
        <f t="shared" si="9"/>
        <v>0</v>
      </c>
      <c r="F145" s="73"/>
      <c r="G145" s="69" t="str">
        <f t="shared" si="10"/>
        <v/>
      </c>
      <c r="H145" s="75"/>
      <c r="I145" s="71" t="str">
        <f>IF(J145="Summe",SUM($I$7:I144),IF(F145="PKW",IF(D145&gt;4,G145*E145,""),IF(F145="ÖPNV",IF(D145&lt;5,"",IF(E145&gt;19,H145,E145*G145)),IF(F145="Fahrrad",IF(D145&gt;4,G145*E145,""),IF(F145="Roller/Motorrad",IF(D145&gt;4,G145*E145,""),IF(F145="Mofa/Moped",IF(D145&gt;4,G145*E145,""),IF(F145="Fahrdienst/Taxi",H145,"")))))))</f>
        <v/>
      </c>
      <c r="J145" s="72" t="str">
        <f t="shared" si="11"/>
        <v/>
      </c>
    </row>
    <row r="146" spans="1:10" ht="16.5">
      <c r="A146" s="66" t="str">
        <f t="shared" si="8"/>
        <v/>
      </c>
      <c r="B146" s="73"/>
      <c r="C146" s="73"/>
      <c r="D146" s="74"/>
      <c r="E146" s="65">
        <f t="shared" si="9"/>
        <v>0</v>
      </c>
      <c r="F146" s="73"/>
      <c r="G146" s="69" t="str">
        <f t="shared" si="10"/>
        <v/>
      </c>
      <c r="H146" s="75"/>
      <c r="I146" s="71" t="str">
        <f>IF(J146="Summe",SUM($I$7:I145),IF(F146="PKW",IF(D146&gt;4,G146*E146,""),IF(F146="ÖPNV",IF(D146&lt;5,"",IF(E146&gt;19,H146,E146*G146)),IF(F146="Fahrrad",IF(D146&gt;4,G146*E146,""),IF(F146="Roller/Motorrad",IF(D146&gt;4,G146*E146,""),IF(F146="Mofa/Moped",IF(D146&gt;4,G146*E146,""),IF(F146="Fahrdienst/Taxi",H146,"")))))))</f>
        <v/>
      </c>
      <c r="J146" s="72" t="str">
        <f t="shared" si="11"/>
        <v/>
      </c>
    </row>
    <row r="147" spans="1:10" ht="16.5">
      <c r="A147" s="66" t="str">
        <f t="shared" si="8"/>
        <v/>
      </c>
      <c r="B147" s="73"/>
      <c r="C147" s="73"/>
      <c r="D147" s="74"/>
      <c r="E147" s="65">
        <f t="shared" si="9"/>
        <v>0</v>
      </c>
      <c r="F147" s="73"/>
      <c r="G147" s="69" t="str">
        <f t="shared" si="10"/>
        <v/>
      </c>
      <c r="H147" s="75"/>
      <c r="I147" s="71" t="str">
        <f>IF(J147="Summe",SUM($I$7:I146),IF(F147="PKW",IF(D147&gt;4,G147*E147,""),IF(F147="ÖPNV",IF(D147&lt;5,"",IF(E147&gt;19,H147,E147*G147)),IF(F147="Fahrrad",IF(D147&gt;4,G147*E147,""),IF(F147="Roller/Motorrad",IF(D147&gt;4,G147*E147,""),IF(F147="Mofa/Moped",IF(D147&gt;4,G147*E147,""),IF(F147="Fahrdienst/Taxi",H147,"")))))))</f>
        <v/>
      </c>
      <c r="J147" s="72" t="str">
        <f t="shared" si="11"/>
        <v/>
      </c>
    </row>
    <row r="148" spans="1:10" ht="16.5">
      <c r="A148" s="66" t="str">
        <f t="shared" si="8"/>
        <v/>
      </c>
      <c r="B148" s="73"/>
      <c r="C148" s="73"/>
      <c r="D148" s="74"/>
      <c r="E148" s="65">
        <f t="shared" si="9"/>
        <v>0</v>
      </c>
      <c r="F148" s="73"/>
      <c r="G148" s="69" t="str">
        <f t="shared" si="10"/>
        <v/>
      </c>
      <c r="H148" s="75"/>
      <c r="I148" s="71" t="str">
        <f>IF(J148="Summe",SUM($I$7:I147),IF(F148="PKW",IF(D148&gt;4,G148*E148,""),IF(F148="ÖPNV",IF(D148&lt;5,"",IF(E148&gt;19,H148,E148*G148)),IF(F148="Fahrrad",IF(D148&gt;4,G148*E148,""),IF(F148="Roller/Motorrad",IF(D148&gt;4,G148*E148,""),IF(F148="Mofa/Moped",IF(D148&gt;4,G148*E148,""),IF(F148="Fahrdienst/Taxi",H148,"")))))))</f>
        <v/>
      </c>
      <c r="J148" s="72" t="str">
        <f t="shared" si="11"/>
        <v/>
      </c>
    </row>
    <row r="149" spans="1:10" ht="16.5">
      <c r="A149" s="66" t="str">
        <f t="shared" si="8"/>
        <v/>
      </c>
      <c r="B149" s="73"/>
      <c r="C149" s="73"/>
      <c r="D149" s="74"/>
      <c r="E149" s="65">
        <f t="shared" si="9"/>
        <v>0</v>
      </c>
      <c r="F149" s="73"/>
      <c r="G149" s="69" t="str">
        <f t="shared" si="10"/>
        <v/>
      </c>
      <c r="H149" s="75"/>
      <c r="I149" s="71" t="str">
        <f>IF(J149="Summe",SUM($I$7:I148),IF(F149="PKW",IF(D149&gt;4,G149*E149,""),IF(F149="ÖPNV",IF(D149&lt;5,"",IF(E149&gt;19,H149,E149*G149)),IF(F149="Fahrrad",IF(D149&gt;4,G149*E149,""),IF(F149="Roller/Motorrad",IF(D149&gt;4,G149*E149,""),IF(F149="Mofa/Moped",IF(D149&gt;4,G149*E149,""),IF(F149="Fahrdienst/Taxi",H149,"")))))))</f>
        <v/>
      </c>
      <c r="J149" s="72" t="str">
        <f t="shared" si="11"/>
        <v/>
      </c>
    </row>
    <row r="150" spans="1:10" ht="16.5">
      <c r="A150" s="66" t="str">
        <f t="shared" si="8"/>
        <v/>
      </c>
      <c r="B150" s="73"/>
      <c r="C150" s="73"/>
      <c r="D150" s="74"/>
      <c r="E150" s="65">
        <f t="shared" si="9"/>
        <v>0</v>
      </c>
      <c r="F150" s="73"/>
      <c r="G150" s="69" t="str">
        <f t="shared" si="10"/>
        <v/>
      </c>
      <c r="H150" s="75"/>
      <c r="I150" s="71" t="str">
        <f>IF(J150="Summe",SUM($I$7:I149),IF(F150="PKW",IF(D150&gt;4,G150*E150,""),IF(F150="ÖPNV",IF(D150&lt;5,"",IF(E150&gt;19,H150,E150*G150)),IF(F150="Fahrrad",IF(D150&gt;4,G150*E150,""),IF(F150="Roller/Motorrad",IF(D150&gt;4,G150*E150,""),IF(F150="Mofa/Moped",IF(D150&gt;4,G150*E150,""),IF(F150="Fahrdienst/Taxi",H150,"")))))))</f>
        <v/>
      </c>
      <c r="J150" s="72" t="str">
        <f t="shared" si="11"/>
        <v/>
      </c>
    </row>
    <row r="151" spans="1:10" ht="16.5">
      <c r="A151" s="66" t="str">
        <f t="shared" si="8"/>
        <v/>
      </c>
      <c r="B151" s="73"/>
      <c r="C151" s="73"/>
      <c r="D151" s="74"/>
      <c r="E151" s="65">
        <f t="shared" si="9"/>
        <v>0</v>
      </c>
      <c r="F151" s="73"/>
      <c r="G151" s="69" t="str">
        <f t="shared" si="10"/>
        <v/>
      </c>
      <c r="H151" s="75"/>
      <c r="I151" s="71" t="str">
        <f>IF(J151="Summe",SUM($I$7:I150),IF(F151="PKW",IF(D151&gt;4,G151*E151,""),IF(F151="ÖPNV",IF(D151&lt;5,"",IF(E151&gt;19,H151,E151*G151)),IF(F151="Fahrrad",IF(D151&gt;4,G151*E151,""),IF(F151="Roller/Motorrad",IF(D151&gt;4,G151*E151,""),IF(F151="Mofa/Moped",IF(D151&gt;4,G151*E151,""),IF(F151="Fahrdienst/Taxi",H151,"")))))))</f>
        <v/>
      </c>
      <c r="J151" s="72" t="str">
        <f t="shared" si="11"/>
        <v/>
      </c>
    </row>
    <row r="152" spans="1:10" ht="16.5">
      <c r="A152" s="66" t="str">
        <f t="shared" si="8"/>
        <v/>
      </c>
      <c r="B152" s="73"/>
      <c r="C152" s="73"/>
      <c r="D152" s="74"/>
      <c r="E152" s="65">
        <f t="shared" si="9"/>
        <v>0</v>
      </c>
      <c r="F152" s="73"/>
      <c r="G152" s="69" t="str">
        <f t="shared" si="10"/>
        <v/>
      </c>
      <c r="H152" s="75"/>
      <c r="I152" s="71" t="str">
        <f>IF(J152="Summe",SUM($I$7:I151),IF(F152="PKW",IF(D152&gt;4,G152*E152,""),IF(F152="ÖPNV",IF(D152&lt;5,"",IF(E152&gt;19,H152,E152*G152)),IF(F152="Fahrrad",IF(D152&gt;4,G152*E152,""),IF(F152="Roller/Motorrad",IF(D152&gt;4,G152*E152,""),IF(F152="Mofa/Moped",IF(D152&gt;4,G152*E152,""),IF(F152="Fahrdienst/Taxi",H152,"")))))))</f>
        <v/>
      </c>
      <c r="J152" s="72" t="str">
        <f t="shared" si="11"/>
        <v/>
      </c>
    </row>
    <row r="153" spans="1:10" ht="16.5">
      <c r="A153" s="66" t="str">
        <f t="shared" si="8"/>
        <v/>
      </c>
      <c r="B153" s="73"/>
      <c r="C153" s="73"/>
      <c r="D153" s="74"/>
      <c r="E153" s="65">
        <f t="shared" si="9"/>
        <v>0</v>
      </c>
      <c r="F153" s="73"/>
      <c r="G153" s="69" t="str">
        <f t="shared" si="10"/>
        <v/>
      </c>
      <c r="H153" s="75"/>
      <c r="I153" s="71" t="str">
        <f>IF(J153="Summe",SUM($I$7:I152),IF(F153="PKW",IF(D153&gt;4,G153*E153,""),IF(F153="ÖPNV",IF(D153&lt;5,"",IF(E153&gt;19,H153,E153*G153)),IF(F153="Fahrrad",IF(D153&gt;4,G153*E153,""),IF(F153="Roller/Motorrad",IF(D153&gt;4,G153*E153,""),IF(F153="Mofa/Moped",IF(D153&gt;4,G153*E153,""),IF(F153="Fahrdienst/Taxi",H153,"")))))))</f>
        <v/>
      </c>
      <c r="J153" s="72" t="str">
        <f t="shared" si="11"/>
        <v/>
      </c>
    </row>
    <row r="154" spans="1:10" ht="16.5">
      <c r="A154" s="66" t="str">
        <f t="shared" si="8"/>
        <v/>
      </c>
      <c r="B154" s="73"/>
      <c r="C154" s="73"/>
      <c r="D154" s="74"/>
      <c r="E154" s="65">
        <f t="shared" si="9"/>
        <v>0</v>
      </c>
      <c r="F154" s="73"/>
      <c r="G154" s="69" t="str">
        <f t="shared" si="10"/>
        <v/>
      </c>
      <c r="H154" s="75"/>
      <c r="I154" s="71" t="str">
        <f>IF(J154="Summe",SUM($I$7:I153),IF(F154="PKW",IF(D154&gt;4,G154*E154,""),IF(F154="ÖPNV",IF(D154&lt;5,"",IF(E154&gt;19,H154,E154*G154)),IF(F154="Fahrrad",IF(D154&gt;4,G154*E154,""),IF(F154="Roller/Motorrad",IF(D154&gt;4,G154*E154,""),IF(F154="Mofa/Moped",IF(D154&gt;4,G154*E154,""),IF(F154="Fahrdienst/Taxi",H154,"")))))))</f>
        <v/>
      </c>
      <c r="J154" s="72" t="str">
        <f t="shared" si="11"/>
        <v/>
      </c>
    </row>
    <row r="155" spans="1:10" ht="16.5">
      <c r="A155" s="66" t="str">
        <f t="shared" si="8"/>
        <v/>
      </c>
      <c r="B155" s="73"/>
      <c r="C155" s="73"/>
      <c r="D155" s="74"/>
      <c r="E155" s="65">
        <f t="shared" si="9"/>
        <v>0</v>
      </c>
      <c r="F155" s="73"/>
      <c r="G155" s="69" t="str">
        <f t="shared" si="10"/>
        <v/>
      </c>
      <c r="H155" s="75"/>
      <c r="I155" s="71" t="str">
        <f>IF(J155="Summe",SUM($I$7:I154),IF(F155="PKW",IF(D155&gt;4,G155*E155,""),IF(F155="ÖPNV",IF(D155&lt;5,"",IF(E155&gt;19,H155,E155*G155)),IF(F155="Fahrrad",IF(D155&gt;4,G155*E155,""),IF(F155="Roller/Motorrad",IF(D155&gt;4,G155*E155,""),IF(F155="Mofa/Moped",IF(D155&gt;4,G155*E155,""),IF(F155="Fahrdienst/Taxi",H155,"")))))))</f>
        <v/>
      </c>
      <c r="J155" s="72" t="str">
        <f t="shared" si="11"/>
        <v/>
      </c>
    </row>
    <row r="156" spans="1:10" ht="16.5">
      <c r="A156" s="66" t="str">
        <f t="shared" si="8"/>
        <v/>
      </c>
      <c r="B156" s="73"/>
      <c r="C156" s="73"/>
      <c r="D156" s="74"/>
      <c r="E156" s="65">
        <f t="shared" si="9"/>
        <v>0</v>
      </c>
      <c r="F156" s="73"/>
      <c r="G156" s="69" t="str">
        <f t="shared" si="10"/>
        <v/>
      </c>
      <c r="H156" s="75"/>
      <c r="I156" s="71" t="str">
        <f>IF(J156="Summe",SUM($I$7:I155),IF(F156="PKW",IF(D156&gt;4,G156*E156,""),IF(F156="ÖPNV",IF(D156&lt;5,"",IF(E156&gt;19,H156,E156*G156)),IF(F156="Fahrrad",IF(D156&gt;4,G156*E156,""),IF(F156="Roller/Motorrad",IF(D156&gt;4,G156*E156,""),IF(F156="Mofa/Moped",IF(D156&gt;4,G156*E156,""),IF(F156="Fahrdienst/Taxi",H156,"")))))))</f>
        <v/>
      </c>
      <c r="J156" s="72" t="str">
        <f t="shared" si="11"/>
        <v/>
      </c>
    </row>
    <row r="157" spans="1:10" ht="16.5">
      <c r="A157" s="66" t="str">
        <f t="shared" si="8"/>
        <v/>
      </c>
      <c r="B157" s="73"/>
      <c r="C157" s="73"/>
      <c r="D157" s="74"/>
      <c r="E157" s="65">
        <f t="shared" si="9"/>
        <v>0</v>
      </c>
      <c r="F157" s="73"/>
      <c r="G157" s="69" t="str">
        <f t="shared" si="10"/>
        <v/>
      </c>
      <c r="H157" s="75"/>
      <c r="I157" s="71" t="str">
        <f>IF(J157="Summe",SUM($I$7:I156),IF(F157="PKW",IF(D157&gt;4,G157*E157,""),IF(F157="ÖPNV",IF(D157&lt;5,"",IF(E157&gt;19,H157,E157*G157)),IF(F157="Fahrrad",IF(D157&gt;4,G157*E157,""),IF(F157="Roller/Motorrad",IF(D157&gt;4,G157*E157,""),IF(F157="Mofa/Moped",IF(D157&gt;4,G157*E157,""),IF(F157="Fahrdienst/Taxi",H157,"")))))))</f>
        <v/>
      </c>
      <c r="J157" s="72" t="str">
        <f t="shared" si="11"/>
        <v/>
      </c>
    </row>
    <row r="158" spans="1:10" ht="16.5">
      <c r="A158" s="66" t="str">
        <f t="shared" si="8"/>
        <v/>
      </c>
      <c r="B158" s="73"/>
      <c r="C158" s="73"/>
      <c r="D158" s="74"/>
      <c r="E158" s="65">
        <f t="shared" si="9"/>
        <v>0</v>
      </c>
      <c r="F158" s="73"/>
      <c r="G158" s="69" t="str">
        <f t="shared" si="10"/>
        <v/>
      </c>
      <c r="H158" s="75"/>
      <c r="I158" s="71" t="str">
        <f>IF(J158="Summe",SUM($I$7:I157),IF(F158="PKW",IF(D158&gt;4,G158*E158,""),IF(F158="ÖPNV",IF(D158&lt;5,"",IF(E158&gt;19,H158,E158*G158)),IF(F158="Fahrrad",IF(D158&gt;4,G158*E158,""),IF(F158="Roller/Motorrad",IF(D158&gt;4,G158*E158,""),IF(F158="Mofa/Moped",IF(D158&gt;4,G158*E158,""),IF(F158="Fahrdienst/Taxi",H158,"")))))))</f>
        <v/>
      </c>
      <c r="J158" s="72" t="str">
        <f t="shared" si="11"/>
        <v/>
      </c>
    </row>
    <row r="159" spans="1:10" ht="16.5">
      <c r="A159" s="66" t="str">
        <f t="shared" si="8"/>
        <v/>
      </c>
      <c r="B159" s="73"/>
      <c r="C159" s="73"/>
      <c r="D159" s="74"/>
      <c r="E159" s="65">
        <f t="shared" si="9"/>
        <v>0</v>
      </c>
      <c r="F159" s="73"/>
      <c r="G159" s="69" t="str">
        <f t="shared" si="10"/>
        <v/>
      </c>
      <c r="H159" s="75"/>
      <c r="I159" s="71" t="str">
        <f>IF(J159="Summe",SUM($I$7:I158),IF(F159="PKW",IF(D159&gt;4,G159*E159,""),IF(F159="ÖPNV",IF(D159&lt;5,"",IF(E159&gt;19,H159,E159*G159)),IF(F159="Fahrrad",IF(D159&gt;4,G159*E159,""),IF(F159="Roller/Motorrad",IF(D159&gt;4,G159*E159,""),IF(F159="Mofa/Moped",IF(D159&gt;4,G159*E159,""),IF(F159="Fahrdienst/Taxi",H159,"")))))))</f>
        <v/>
      </c>
      <c r="J159" s="72" t="str">
        <f t="shared" si="11"/>
        <v/>
      </c>
    </row>
    <row r="160" spans="1:10" ht="16.5">
      <c r="A160" s="66" t="str">
        <f t="shared" si="8"/>
        <v/>
      </c>
      <c r="B160" s="73"/>
      <c r="C160" s="73"/>
      <c r="D160" s="74"/>
      <c r="E160" s="65">
        <f t="shared" si="9"/>
        <v>0</v>
      </c>
      <c r="F160" s="73"/>
      <c r="G160" s="69" t="str">
        <f t="shared" si="10"/>
        <v/>
      </c>
      <c r="H160" s="75"/>
      <c r="I160" s="71" t="str">
        <f>IF(J160="Summe",SUM($I$7:I159),IF(F160="PKW",IF(D160&gt;4,G160*E160,""),IF(F160="ÖPNV",IF(D160&lt;5,"",IF(E160&gt;19,H160,E160*G160)),IF(F160="Fahrrad",IF(D160&gt;4,G160*E160,""),IF(F160="Roller/Motorrad",IF(D160&gt;4,G160*E160,""),IF(F160="Mofa/Moped",IF(D160&gt;4,G160*E160,""),IF(F160="Fahrdienst/Taxi",H160,"")))))))</f>
        <v/>
      </c>
      <c r="J160" s="72" t="str">
        <f t="shared" si="11"/>
        <v/>
      </c>
    </row>
    <row r="161" spans="1:10" ht="16.5">
      <c r="A161" s="66" t="str">
        <f t="shared" si="8"/>
        <v/>
      </c>
      <c r="B161" s="73"/>
      <c r="C161" s="73"/>
      <c r="D161" s="74"/>
      <c r="E161" s="65">
        <f t="shared" si="9"/>
        <v>0</v>
      </c>
      <c r="F161" s="73"/>
      <c r="G161" s="69" t="str">
        <f t="shared" si="10"/>
        <v/>
      </c>
      <c r="H161" s="75"/>
      <c r="I161" s="71" t="str">
        <f>IF(J161="Summe",SUM($I$7:I160),IF(F161="PKW",IF(D161&gt;4,G161*E161,""),IF(F161="ÖPNV",IF(D161&lt;5,"",IF(E161&gt;19,H161,E161*G161)),IF(F161="Fahrrad",IF(D161&gt;4,G161*E161,""),IF(F161="Roller/Motorrad",IF(D161&gt;4,G161*E161,""),IF(F161="Mofa/Moped",IF(D161&gt;4,G161*E161,""),IF(F161="Fahrdienst/Taxi",H161,"")))))))</f>
        <v/>
      </c>
      <c r="J161" s="72" t="str">
        <f t="shared" si="11"/>
        <v/>
      </c>
    </row>
    <row r="162" spans="1:10" ht="16.5">
      <c r="A162" s="66" t="str">
        <f t="shared" si="8"/>
        <v/>
      </c>
      <c r="B162" s="73"/>
      <c r="C162" s="73"/>
      <c r="D162" s="74"/>
      <c r="E162" s="65">
        <f t="shared" si="9"/>
        <v>0</v>
      </c>
      <c r="F162" s="73"/>
      <c r="G162" s="69" t="str">
        <f t="shared" si="10"/>
        <v/>
      </c>
      <c r="H162" s="75"/>
      <c r="I162" s="71" t="str">
        <f>IF(J162="Summe",SUM($I$7:I161),IF(F162="PKW",IF(D162&gt;4,G162*E162,""),IF(F162="ÖPNV",IF(D162&lt;5,"",IF(E162&gt;19,H162,E162*G162)),IF(F162="Fahrrad",IF(D162&gt;4,G162*E162,""),IF(F162="Roller/Motorrad",IF(D162&gt;4,G162*E162,""),IF(F162="Mofa/Moped",IF(D162&gt;4,G162*E162,""),IF(F162="Fahrdienst/Taxi",H162,"")))))))</f>
        <v/>
      </c>
      <c r="J162" s="72" t="str">
        <f t="shared" si="11"/>
        <v/>
      </c>
    </row>
    <row r="163" spans="1:10" ht="16.5">
      <c r="A163" s="66" t="str">
        <f t="shared" si="8"/>
        <v/>
      </c>
      <c r="B163" s="73"/>
      <c r="C163" s="73"/>
      <c r="D163" s="74"/>
      <c r="E163" s="65">
        <f t="shared" si="9"/>
        <v>0</v>
      </c>
      <c r="F163" s="73"/>
      <c r="G163" s="69" t="str">
        <f t="shared" si="10"/>
        <v/>
      </c>
      <c r="H163" s="75"/>
      <c r="I163" s="71" t="str">
        <f>IF(J163="Summe",SUM($I$7:I162),IF(F163="PKW",IF(D163&gt;4,G163*E163,""),IF(F163="ÖPNV",IF(D163&lt;5,"",IF(E163&gt;19,H163,E163*G163)),IF(F163="Fahrrad",IF(D163&gt;4,G163*E163,""),IF(F163="Roller/Motorrad",IF(D163&gt;4,G163*E163,""),IF(F163="Mofa/Moped",IF(D163&gt;4,G163*E163,""),IF(F163="Fahrdienst/Taxi",H163,"")))))))</f>
        <v/>
      </c>
      <c r="J163" s="72" t="str">
        <f t="shared" si="11"/>
        <v/>
      </c>
    </row>
    <row r="164" spans="1:10" ht="16.5">
      <c r="A164" s="66" t="str">
        <f t="shared" si="8"/>
        <v/>
      </c>
      <c r="B164" s="73"/>
      <c r="C164" s="73"/>
      <c r="D164" s="74"/>
      <c r="E164" s="65">
        <f t="shared" si="9"/>
        <v>0</v>
      </c>
      <c r="F164" s="73"/>
      <c r="G164" s="69" t="str">
        <f t="shared" si="10"/>
        <v/>
      </c>
      <c r="H164" s="75"/>
      <c r="I164" s="71" t="str">
        <f>IF(J164="Summe",SUM($I$7:I163),IF(F164="PKW",IF(D164&gt;4,G164*E164,""),IF(F164="ÖPNV",IF(D164&lt;5,"",IF(E164&gt;19,H164,E164*G164)),IF(F164="Fahrrad",IF(D164&gt;4,G164*E164,""),IF(F164="Roller/Motorrad",IF(D164&gt;4,G164*E164,""),IF(F164="Mofa/Moped",IF(D164&gt;4,G164*E164,""),IF(F164="Fahrdienst/Taxi",H164,"")))))))</f>
        <v/>
      </c>
      <c r="J164" s="72" t="str">
        <f t="shared" si="11"/>
        <v/>
      </c>
    </row>
    <row r="165" spans="1:10" ht="16.5">
      <c r="A165" s="66" t="str">
        <f t="shared" si="8"/>
        <v/>
      </c>
      <c r="B165" s="73"/>
      <c r="C165" s="73"/>
      <c r="D165" s="74"/>
      <c r="E165" s="65">
        <f t="shared" si="9"/>
        <v>0</v>
      </c>
      <c r="F165" s="73"/>
      <c r="G165" s="69" t="str">
        <f t="shared" si="10"/>
        <v/>
      </c>
      <c r="H165" s="75"/>
      <c r="I165" s="71" t="str">
        <f>IF(J165="Summe",SUM($I$7:I164),IF(F165="PKW",IF(D165&gt;4,G165*E165,""),IF(F165="ÖPNV",IF(D165&lt;5,"",IF(E165&gt;19,H165,E165*G165)),IF(F165="Fahrrad",IF(D165&gt;4,G165*E165,""),IF(F165="Roller/Motorrad",IF(D165&gt;4,G165*E165,""),IF(F165="Mofa/Moped",IF(D165&gt;4,G165*E165,""),IF(F165="Fahrdienst/Taxi",H165,"")))))))</f>
        <v/>
      </c>
      <c r="J165" s="72" t="str">
        <f t="shared" si="11"/>
        <v/>
      </c>
    </row>
    <row r="166" spans="1:10" ht="16.5">
      <c r="A166" s="66" t="str">
        <f t="shared" si="8"/>
        <v/>
      </c>
      <c r="B166" s="73"/>
      <c r="C166" s="73"/>
      <c r="D166" s="74"/>
      <c r="E166" s="65">
        <f t="shared" si="9"/>
        <v>0</v>
      </c>
      <c r="F166" s="73"/>
      <c r="G166" s="69" t="str">
        <f t="shared" si="10"/>
        <v/>
      </c>
      <c r="H166" s="75"/>
      <c r="I166" s="71" t="str">
        <f>IF(J166="Summe",SUM($I$7:I165),IF(F166="PKW",IF(D166&gt;4,G166*E166,""),IF(F166="ÖPNV",IF(D166&lt;5,"",IF(E166&gt;19,H166,E166*G166)),IF(F166="Fahrrad",IF(D166&gt;4,G166*E166,""),IF(F166="Roller/Motorrad",IF(D166&gt;4,G166*E166,""),IF(F166="Mofa/Moped",IF(D166&gt;4,G166*E166,""),IF(F166="Fahrdienst/Taxi",H166,"")))))))</f>
        <v/>
      </c>
      <c r="J166" s="72" t="str">
        <f t="shared" si="11"/>
        <v/>
      </c>
    </row>
    <row r="167" spans="1:10" ht="16.5">
      <c r="A167" s="66" t="str">
        <f t="shared" si="8"/>
        <v/>
      </c>
      <c r="B167" s="73"/>
      <c r="C167" s="73"/>
      <c r="D167" s="74"/>
      <c r="E167" s="65">
        <f t="shared" si="9"/>
        <v>0</v>
      </c>
      <c r="F167" s="73"/>
      <c r="G167" s="69" t="str">
        <f t="shared" si="10"/>
        <v/>
      </c>
      <c r="H167" s="75"/>
      <c r="I167" s="71" t="str">
        <f>IF(J167="Summe",SUM($I$7:I166),IF(F167="PKW",IF(D167&gt;4,G167*E167,""),IF(F167="ÖPNV",IF(D167&lt;5,"",IF(E167&gt;19,H167,E167*G167)),IF(F167="Fahrrad",IF(D167&gt;4,G167*E167,""),IF(F167="Roller/Motorrad",IF(D167&gt;4,G167*E167,""),IF(F167="Mofa/Moped",IF(D167&gt;4,G167*E167,""),IF(F167="Fahrdienst/Taxi",H167,"")))))))</f>
        <v/>
      </c>
      <c r="J167" s="72" t="str">
        <f t="shared" si="11"/>
        <v/>
      </c>
    </row>
    <row r="168" spans="1:10" ht="16.5">
      <c r="A168" s="66" t="str">
        <f t="shared" si="8"/>
        <v/>
      </c>
      <c r="B168" s="73"/>
      <c r="C168" s="73"/>
      <c r="D168" s="74"/>
      <c r="E168" s="65">
        <f t="shared" si="9"/>
        <v>0</v>
      </c>
      <c r="F168" s="73"/>
      <c r="G168" s="69" t="str">
        <f t="shared" si="10"/>
        <v/>
      </c>
      <c r="H168" s="75"/>
      <c r="I168" s="71" t="str">
        <f>IF(J168="Summe",SUM($I$7:I167),IF(F168="PKW",IF(D168&gt;4,G168*E168,""),IF(F168="ÖPNV",IF(D168&lt;5,"",IF(E168&gt;19,H168,E168*G168)),IF(F168="Fahrrad",IF(D168&gt;4,G168*E168,""),IF(F168="Roller/Motorrad",IF(D168&gt;4,G168*E168,""),IF(F168="Mofa/Moped",IF(D168&gt;4,G168*E168,""),IF(F168="Fahrdienst/Taxi",H168,"")))))))</f>
        <v/>
      </c>
      <c r="J168" s="72" t="str">
        <f t="shared" si="11"/>
        <v/>
      </c>
    </row>
    <row r="169" spans="1:10" ht="16.5">
      <c r="A169" s="66" t="str">
        <f t="shared" si="8"/>
        <v/>
      </c>
      <c r="B169" s="73"/>
      <c r="C169" s="73"/>
      <c r="D169" s="74"/>
      <c r="E169" s="65">
        <f t="shared" si="9"/>
        <v>0</v>
      </c>
      <c r="F169" s="73"/>
      <c r="G169" s="69" t="str">
        <f t="shared" si="10"/>
        <v/>
      </c>
      <c r="H169" s="75"/>
      <c r="I169" s="71" t="str">
        <f>IF(J169="Summe",SUM($I$7:I168),IF(F169="PKW",IF(D169&gt;4,G169*E169,""),IF(F169="ÖPNV",IF(D169&lt;5,"",IF(E169&gt;19,H169,E169*G169)),IF(F169="Fahrrad",IF(D169&gt;4,G169*E169,""),IF(F169="Roller/Motorrad",IF(D169&gt;4,G169*E169,""),IF(F169="Mofa/Moped",IF(D169&gt;4,G169*E169,""),IF(F169="Fahrdienst/Taxi",H169,"")))))))</f>
        <v/>
      </c>
      <c r="J169" s="72" t="str">
        <f t="shared" si="11"/>
        <v/>
      </c>
    </row>
    <row r="170" spans="1:10" ht="16.5">
      <c r="A170" s="66" t="str">
        <f t="shared" si="8"/>
        <v/>
      </c>
      <c r="B170" s="73"/>
      <c r="C170" s="73"/>
      <c r="D170" s="74"/>
      <c r="E170" s="65">
        <f t="shared" si="9"/>
        <v>0</v>
      </c>
      <c r="F170" s="73"/>
      <c r="G170" s="69" t="str">
        <f t="shared" si="10"/>
        <v/>
      </c>
      <c r="H170" s="75"/>
      <c r="I170" s="71" t="str">
        <f>IF(J170="Summe",SUM($I$7:I169),IF(F170="PKW",IF(D170&gt;4,G170*E170,""),IF(F170="ÖPNV",IF(D170&lt;5,"",IF(E170&gt;19,H170,E170*G170)),IF(F170="Fahrrad",IF(D170&gt;4,G170*E170,""),IF(F170="Roller/Motorrad",IF(D170&gt;4,G170*E170,""),IF(F170="Mofa/Moped",IF(D170&gt;4,G170*E170,""),IF(F170="Fahrdienst/Taxi",H170,"")))))))</f>
        <v/>
      </c>
      <c r="J170" s="72" t="str">
        <f t="shared" si="11"/>
        <v/>
      </c>
    </row>
    <row r="171" spans="1:10" ht="16.5">
      <c r="A171" s="66" t="str">
        <f t="shared" si="8"/>
        <v/>
      </c>
      <c r="B171" s="73"/>
      <c r="C171" s="73"/>
      <c r="D171" s="74"/>
      <c r="E171" s="65">
        <f t="shared" si="9"/>
        <v>0</v>
      </c>
      <c r="F171" s="73"/>
      <c r="G171" s="69" t="str">
        <f t="shared" si="10"/>
        <v/>
      </c>
      <c r="H171" s="75"/>
      <c r="I171" s="71" t="str">
        <f>IF(J171="Summe",SUM($I$7:I170),IF(F171="PKW",IF(D171&gt;4,G171*E171,""),IF(F171="ÖPNV",IF(D171&lt;5,"",IF(E171&gt;19,H171,E171*G171)),IF(F171="Fahrrad",IF(D171&gt;4,G171*E171,""),IF(F171="Roller/Motorrad",IF(D171&gt;4,G171*E171,""),IF(F171="Mofa/Moped",IF(D171&gt;4,G171*E171,""),IF(F171="Fahrdienst/Taxi",H171,"")))))))</f>
        <v/>
      </c>
      <c r="J171" s="72" t="str">
        <f t="shared" si="11"/>
        <v/>
      </c>
    </row>
    <row r="172" spans="1:10" ht="16.5">
      <c r="A172" s="66" t="str">
        <f t="shared" si="8"/>
        <v/>
      </c>
      <c r="B172" s="73"/>
      <c r="C172" s="73"/>
      <c r="D172" s="74"/>
      <c r="E172" s="65">
        <f t="shared" si="9"/>
        <v>0</v>
      </c>
      <c r="F172" s="73"/>
      <c r="G172" s="69" t="str">
        <f t="shared" si="10"/>
        <v/>
      </c>
      <c r="H172" s="75"/>
      <c r="I172" s="71" t="str">
        <f>IF(J172="Summe",SUM($I$7:I171),IF(F172="PKW",IF(D172&gt;4,G172*E172,""),IF(F172="ÖPNV",IF(D172&lt;5,"",IF(E172&gt;19,H172,E172*G172)),IF(F172="Fahrrad",IF(D172&gt;4,G172*E172,""),IF(F172="Roller/Motorrad",IF(D172&gt;4,G172*E172,""),IF(F172="Mofa/Moped",IF(D172&gt;4,G172*E172,""),IF(F172="Fahrdienst/Taxi",H172,"")))))))</f>
        <v/>
      </c>
      <c r="J172" s="72" t="str">
        <f t="shared" si="11"/>
        <v/>
      </c>
    </row>
    <row r="173" spans="1:10" ht="16.5">
      <c r="A173" s="66" t="str">
        <f t="shared" si="8"/>
        <v/>
      </c>
      <c r="B173" s="73"/>
      <c r="C173" s="73"/>
      <c r="D173" s="74"/>
      <c r="E173" s="65">
        <f t="shared" si="9"/>
        <v>0</v>
      </c>
      <c r="F173" s="73"/>
      <c r="G173" s="69" t="str">
        <f t="shared" si="10"/>
        <v/>
      </c>
      <c r="H173" s="75"/>
      <c r="I173" s="71" t="str">
        <f>IF(J173="Summe",SUM($I$7:I172),IF(F173="PKW",IF(D173&gt;4,G173*E173,""),IF(F173="ÖPNV",IF(D173&lt;5,"",IF(E173&gt;19,H173,E173*G173)),IF(F173="Fahrrad",IF(D173&gt;4,G173*E173,""),IF(F173="Roller/Motorrad",IF(D173&gt;4,G173*E173,""),IF(F173="Mofa/Moped",IF(D173&gt;4,G173*E173,""),IF(F173="Fahrdienst/Taxi",H173,"")))))))</f>
        <v/>
      </c>
      <c r="J173" s="72" t="str">
        <f t="shared" si="11"/>
        <v/>
      </c>
    </row>
    <row r="174" spans="1:10" ht="16.5">
      <c r="A174" s="66" t="str">
        <f t="shared" si="8"/>
        <v/>
      </c>
      <c r="B174" s="73"/>
      <c r="C174" s="73"/>
      <c r="D174" s="74"/>
      <c r="E174" s="65">
        <f t="shared" si="9"/>
        <v>0</v>
      </c>
      <c r="F174" s="73"/>
      <c r="G174" s="69" t="str">
        <f t="shared" si="10"/>
        <v/>
      </c>
      <c r="H174" s="75"/>
      <c r="I174" s="71" t="str">
        <f>IF(J174="Summe",SUM($I$7:I173),IF(F174="PKW",IF(D174&gt;4,G174*E174,""),IF(F174="ÖPNV",IF(D174&lt;5,"",IF(E174&gt;19,H174,E174*G174)),IF(F174="Fahrrad",IF(D174&gt;4,G174*E174,""),IF(F174="Roller/Motorrad",IF(D174&gt;4,G174*E174,""),IF(F174="Mofa/Moped",IF(D174&gt;4,G174*E174,""),IF(F174="Fahrdienst/Taxi",H174,"")))))))</f>
        <v/>
      </c>
      <c r="J174" s="72" t="str">
        <f t="shared" si="11"/>
        <v/>
      </c>
    </row>
    <row r="175" spans="1:10" ht="16.5">
      <c r="A175" s="66" t="str">
        <f t="shared" si="8"/>
        <v/>
      </c>
      <c r="B175" s="73"/>
      <c r="C175" s="73"/>
      <c r="D175" s="74"/>
      <c r="E175" s="65">
        <f t="shared" si="9"/>
        <v>0</v>
      </c>
      <c r="F175" s="73"/>
      <c r="G175" s="69" t="str">
        <f t="shared" si="10"/>
        <v/>
      </c>
      <c r="H175" s="75"/>
      <c r="I175" s="71" t="str">
        <f>IF(J175="Summe",SUM($I$7:I174),IF(F175="PKW",IF(D175&gt;4,G175*E175,""),IF(F175="ÖPNV",IF(D175&lt;5,"",IF(E175&gt;19,H175,E175*G175)),IF(F175="Fahrrad",IF(D175&gt;4,G175*E175,""),IF(F175="Roller/Motorrad",IF(D175&gt;4,G175*E175,""),IF(F175="Mofa/Moped",IF(D175&gt;4,G175*E175,""),IF(F175="Fahrdienst/Taxi",H175,"")))))))</f>
        <v/>
      </c>
      <c r="J175" s="72" t="str">
        <f t="shared" si="11"/>
        <v/>
      </c>
    </row>
    <row r="176" spans="1:10" ht="16.5">
      <c r="A176" s="66" t="str">
        <f t="shared" si="8"/>
        <v/>
      </c>
      <c r="B176" s="73"/>
      <c r="C176" s="73"/>
      <c r="D176" s="74"/>
      <c r="E176" s="65">
        <f t="shared" si="9"/>
        <v>0</v>
      </c>
      <c r="F176" s="73"/>
      <c r="G176" s="69" t="str">
        <f t="shared" si="10"/>
        <v/>
      </c>
      <c r="H176" s="75"/>
      <c r="I176" s="71" t="str">
        <f>IF(J176="Summe",SUM($I$7:I175),IF(F176="PKW",IF(D176&gt;4,G176*E176,""),IF(F176="ÖPNV",IF(D176&lt;5,"",IF(E176&gt;19,H176,E176*G176)),IF(F176="Fahrrad",IF(D176&gt;4,G176*E176,""),IF(F176="Roller/Motorrad",IF(D176&gt;4,G176*E176,""),IF(F176="Mofa/Moped",IF(D176&gt;4,G176*E176,""),IF(F176="Fahrdienst/Taxi",H176,"")))))))</f>
        <v/>
      </c>
      <c r="J176" s="72" t="str">
        <f t="shared" si="11"/>
        <v/>
      </c>
    </row>
    <row r="177" spans="1:10" ht="16.5">
      <c r="A177" s="66" t="str">
        <f t="shared" si="8"/>
        <v/>
      </c>
      <c r="B177" s="73"/>
      <c r="C177" s="73"/>
      <c r="D177" s="74"/>
      <c r="E177" s="65">
        <f t="shared" si="9"/>
        <v>0</v>
      </c>
      <c r="F177" s="73"/>
      <c r="G177" s="69" t="str">
        <f t="shared" si="10"/>
        <v/>
      </c>
      <c r="H177" s="75"/>
      <c r="I177" s="71" t="str">
        <f>IF(J177="Summe",SUM($I$7:I176),IF(F177="PKW",IF(D177&gt;4,G177*E177,""),IF(F177="ÖPNV",IF(D177&lt;5,"",IF(E177&gt;19,H177,E177*G177)),IF(F177="Fahrrad",IF(D177&gt;4,G177*E177,""),IF(F177="Roller/Motorrad",IF(D177&gt;4,G177*E177,""),IF(F177="Mofa/Moped",IF(D177&gt;4,G177*E177,""),IF(F177="Fahrdienst/Taxi",H177,"")))))))</f>
        <v/>
      </c>
      <c r="J177" s="72" t="str">
        <f t="shared" si="11"/>
        <v/>
      </c>
    </row>
    <row r="178" spans="1:10" ht="16.5">
      <c r="A178" s="66" t="str">
        <f t="shared" si="8"/>
        <v/>
      </c>
      <c r="B178" s="73"/>
      <c r="C178" s="73"/>
      <c r="D178" s="74"/>
      <c r="E178" s="65">
        <f t="shared" si="9"/>
        <v>0</v>
      </c>
      <c r="F178" s="73"/>
      <c r="G178" s="69" t="str">
        <f t="shared" si="10"/>
        <v/>
      </c>
      <c r="H178" s="75"/>
      <c r="I178" s="71" t="str">
        <f>IF(J178="Summe",SUM($I$7:I177),IF(F178="PKW",IF(D178&gt;4,G178*E178,""),IF(F178="ÖPNV",IF(D178&lt;5,"",IF(E178&gt;19,H178,E178*G178)),IF(F178="Fahrrad",IF(D178&gt;4,G178*E178,""),IF(F178="Roller/Motorrad",IF(D178&gt;4,G178*E178,""),IF(F178="Mofa/Moped",IF(D178&gt;4,G178*E178,""),IF(F178="Fahrdienst/Taxi",H178,"")))))))</f>
        <v/>
      </c>
      <c r="J178" s="72" t="str">
        <f t="shared" si="11"/>
        <v/>
      </c>
    </row>
    <row r="179" spans="1:10" ht="16.5">
      <c r="A179" s="66" t="str">
        <f t="shared" si="8"/>
        <v/>
      </c>
      <c r="B179" s="73"/>
      <c r="C179" s="73"/>
      <c r="D179" s="74"/>
      <c r="E179" s="65">
        <f t="shared" si="9"/>
        <v>0</v>
      </c>
      <c r="F179" s="73"/>
      <c r="G179" s="69" t="str">
        <f t="shared" si="10"/>
        <v/>
      </c>
      <c r="H179" s="75"/>
      <c r="I179" s="71" t="str">
        <f>IF(J179="Summe",SUM($I$7:I178),IF(F179="PKW",IF(D179&gt;4,G179*E179,""),IF(F179="ÖPNV",IF(D179&lt;5,"",IF(E179&gt;19,H179,E179*G179)),IF(F179="Fahrrad",IF(D179&gt;4,G179*E179,""),IF(F179="Roller/Motorrad",IF(D179&gt;4,G179*E179,""),IF(F179="Mofa/Moped",IF(D179&gt;4,G179*E179,""),IF(F179="Fahrdienst/Taxi",H179,"")))))))</f>
        <v/>
      </c>
      <c r="J179" s="72" t="str">
        <f t="shared" si="11"/>
        <v/>
      </c>
    </row>
    <row r="180" spans="1:10" ht="16.5">
      <c r="A180" s="66" t="str">
        <f t="shared" si="8"/>
        <v/>
      </c>
      <c r="B180" s="73"/>
      <c r="C180" s="73"/>
      <c r="D180" s="74"/>
      <c r="E180" s="65">
        <f t="shared" si="9"/>
        <v>0</v>
      </c>
      <c r="F180" s="73"/>
      <c r="G180" s="69" t="str">
        <f t="shared" si="10"/>
        <v/>
      </c>
      <c r="H180" s="75"/>
      <c r="I180" s="71" t="str">
        <f>IF(J180="Summe",SUM($I$7:I179),IF(F180="PKW",IF(D180&gt;4,G180*E180,""),IF(F180="ÖPNV",IF(D180&lt;5,"",IF(E180&gt;19,H180,E180*G180)),IF(F180="Fahrrad",IF(D180&gt;4,G180*E180,""),IF(F180="Roller/Motorrad",IF(D180&gt;4,G180*E180,""),IF(F180="Mofa/Moped",IF(D180&gt;4,G180*E180,""),IF(F180="Fahrdienst/Taxi",H180,"")))))))</f>
        <v/>
      </c>
      <c r="J180" s="72" t="str">
        <f t="shared" si="11"/>
        <v/>
      </c>
    </row>
    <row r="181" spans="1:10" ht="16.5">
      <c r="A181" s="66" t="str">
        <f t="shared" si="8"/>
        <v/>
      </c>
      <c r="B181" s="73"/>
      <c r="C181" s="73"/>
      <c r="D181" s="74"/>
      <c r="E181" s="65">
        <f t="shared" si="9"/>
        <v>0</v>
      </c>
      <c r="F181" s="73"/>
      <c r="G181" s="69" t="str">
        <f t="shared" si="10"/>
        <v/>
      </c>
      <c r="H181" s="75"/>
      <c r="I181" s="71" t="str">
        <f>IF(J181="Summe",SUM($I$7:I180),IF(F181="PKW",IF(D181&gt;4,G181*E181,""),IF(F181="ÖPNV",IF(D181&lt;5,"",IF(E181&gt;19,H181,E181*G181)),IF(F181="Fahrrad",IF(D181&gt;4,G181*E181,""),IF(F181="Roller/Motorrad",IF(D181&gt;4,G181*E181,""),IF(F181="Mofa/Moped",IF(D181&gt;4,G181*E181,""),IF(F181="Fahrdienst/Taxi",H181,"")))))))</f>
        <v/>
      </c>
      <c r="J181" s="72" t="str">
        <f t="shared" si="11"/>
        <v/>
      </c>
    </row>
    <row r="182" spans="1:10" ht="16.5">
      <c r="A182" s="66" t="str">
        <f t="shared" si="8"/>
        <v/>
      </c>
      <c r="B182" s="73"/>
      <c r="C182" s="73"/>
      <c r="D182" s="74"/>
      <c r="E182" s="65">
        <f t="shared" si="9"/>
        <v>0</v>
      </c>
      <c r="F182" s="73"/>
      <c r="G182" s="69" t="str">
        <f t="shared" si="10"/>
        <v/>
      </c>
      <c r="H182" s="75"/>
      <c r="I182" s="71" t="str">
        <f>IF(J182="Summe",SUM($I$7:I181),IF(F182="PKW",IF(D182&gt;4,G182*E182,""),IF(F182="ÖPNV",IF(D182&lt;5,"",IF(E182&gt;19,H182,E182*G182)),IF(F182="Fahrrad",IF(D182&gt;4,G182*E182,""),IF(F182="Roller/Motorrad",IF(D182&gt;4,G182*E182,""),IF(F182="Mofa/Moped",IF(D182&gt;4,G182*E182,""),IF(F182="Fahrdienst/Taxi",H182,"")))))))</f>
        <v/>
      </c>
      <c r="J182" s="72" t="str">
        <f t="shared" si="11"/>
        <v/>
      </c>
    </row>
    <row r="183" spans="1:10" ht="16.5">
      <c r="A183" s="66" t="str">
        <f t="shared" si="8"/>
        <v/>
      </c>
      <c r="B183" s="73"/>
      <c r="C183" s="73"/>
      <c r="D183" s="74"/>
      <c r="E183" s="65">
        <f t="shared" si="9"/>
        <v>0</v>
      </c>
      <c r="F183" s="73"/>
      <c r="G183" s="69" t="str">
        <f t="shared" si="10"/>
        <v/>
      </c>
      <c r="H183" s="75"/>
      <c r="I183" s="71" t="str">
        <f>IF(J183="Summe",SUM($I$7:I182),IF(F183="PKW",IF(D183&gt;4,G183*E183,""),IF(F183="ÖPNV",IF(D183&lt;5,"",IF(E183&gt;19,H183,E183*G183)),IF(F183="Fahrrad",IF(D183&gt;4,G183*E183,""),IF(F183="Roller/Motorrad",IF(D183&gt;4,G183*E183,""),IF(F183="Mofa/Moped",IF(D183&gt;4,G183*E183,""),IF(F183="Fahrdienst/Taxi",H183,"")))))))</f>
        <v/>
      </c>
      <c r="J183" s="72" t="str">
        <f t="shared" si="11"/>
        <v/>
      </c>
    </row>
    <row r="184" spans="1:10" ht="16.5">
      <c r="A184" s="66" t="str">
        <f t="shared" si="8"/>
        <v/>
      </c>
      <c r="B184" s="73"/>
      <c r="C184" s="73"/>
      <c r="D184" s="74"/>
      <c r="E184" s="65">
        <f t="shared" si="9"/>
        <v>0</v>
      </c>
      <c r="F184" s="73"/>
      <c r="G184" s="69" t="str">
        <f t="shared" si="10"/>
        <v/>
      </c>
      <c r="H184" s="75"/>
      <c r="I184" s="71" t="str">
        <f>IF(J184="Summe",SUM($I$7:I183),IF(F184="PKW",IF(D184&gt;4,G184*E184,""),IF(F184="ÖPNV",IF(D184&lt;5,"",IF(E184&gt;19,H184,E184*G184)),IF(F184="Fahrrad",IF(D184&gt;4,G184*E184,""),IF(F184="Roller/Motorrad",IF(D184&gt;4,G184*E184,""),IF(F184="Mofa/Moped",IF(D184&gt;4,G184*E184,""),IF(F184="Fahrdienst/Taxi",H184,"")))))))</f>
        <v/>
      </c>
      <c r="J184" s="72" t="str">
        <f t="shared" si="11"/>
        <v/>
      </c>
    </row>
    <row r="185" spans="1:10" ht="16.5">
      <c r="A185" s="66" t="str">
        <f t="shared" si="8"/>
        <v/>
      </c>
      <c r="B185" s="73"/>
      <c r="C185" s="73"/>
      <c r="D185" s="74"/>
      <c r="E185" s="65">
        <f t="shared" si="9"/>
        <v>0</v>
      </c>
      <c r="F185" s="73"/>
      <c r="G185" s="69" t="str">
        <f t="shared" si="10"/>
        <v/>
      </c>
      <c r="H185" s="75"/>
      <c r="I185" s="71" t="str">
        <f>IF(J185="Summe",SUM($I$7:I184),IF(F185="PKW",IF(D185&gt;4,G185*E185,""),IF(F185="ÖPNV",IF(D185&lt;5,"",IF(E185&gt;19,H185,E185*G185)),IF(F185="Fahrrad",IF(D185&gt;4,G185*E185,""),IF(F185="Roller/Motorrad",IF(D185&gt;4,G185*E185,""),IF(F185="Mofa/Moped",IF(D185&gt;4,G185*E185,""),IF(F185="Fahrdienst/Taxi",H185,"")))))))</f>
        <v/>
      </c>
      <c r="J185" s="72" t="str">
        <f t="shared" si="11"/>
        <v/>
      </c>
    </row>
    <row r="186" spans="1:10" ht="16.5">
      <c r="A186" s="66" t="str">
        <f t="shared" si="8"/>
        <v/>
      </c>
      <c r="B186" s="73"/>
      <c r="C186" s="73"/>
      <c r="D186" s="74"/>
      <c r="E186" s="65">
        <f t="shared" si="9"/>
        <v>0</v>
      </c>
      <c r="F186" s="73"/>
      <c r="G186" s="69" t="str">
        <f t="shared" si="10"/>
        <v/>
      </c>
      <c r="H186" s="75"/>
      <c r="I186" s="71" t="str">
        <f>IF(J186="Summe",SUM($I$7:I185),IF(F186="PKW",IF(D186&gt;4,G186*E186,""),IF(F186="ÖPNV",IF(D186&lt;5,"",IF(E186&gt;19,H186,E186*G186)),IF(F186="Fahrrad",IF(D186&gt;4,G186*E186,""),IF(F186="Roller/Motorrad",IF(D186&gt;4,G186*E186,""),IF(F186="Mofa/Moped",IF(D186&gt;4,G186*E186,""),IF(F186="Fahrdienst/Taxi",H186,"")))))))</f>
        <v/>
      </c>
      <c r="J186" s="72" t="str">
        <f t="shared" si="11"/>
        <v/>
      </c>
    </row>
    <row r="187" spans="1:10" ht="16.5">
      <c r="A187" s="66" t="str">
        <f t="shared" si="8"/>
        <v/>
      </c>
      <c r="B187" s="73"/>
      <c r="C187" s="73"/>
      <c r="D187" s="74"/>
      <c r="E187" s="65">
        <f t="shared" si="9"/>
        <v>0</v>
      </c>
      <c r="F187" s="73"/>
      <c r="G187" s="69" t="str">
        <f t="shared" si="10"/>
        <v/>
      </c>
      <c r="H187" s="75"/>
      <c r="I187" s="71" t="str">
        <f>IF(J187="Summe",SUM($I$7:I186),IF(F187="PKW",IF(D187&gt;4,G187*E187,""),IF(F187="ÖPNV",IF(D187&lt;5,"",IF(E187&gt;19,H187,E187*G187)),IF(F187="Fahrrad",IF(D187&gt;4,G187*E187,""),IF(F187="Roller/Motorrad",IF(D187&gt;4,G187*E187,""),IF(F187="Mofa/Moped",IF(D187&gt;4,G187*E187,""),IF(F187="Fahrdienst/Taxi",H187,"")))))))</f>
        <v/>
      </c>
      <c r="J187" s="72" t="str">
        <f t="shared" si="11"/>
        <v/>
      </c>
    </row>
    <row r="188" spans="1:10" ht="16.5">
      <c r="A188" s="66" t="str">
        <f t="shared" si="8"/>
        <v/>
      </c>
      <c r="B188" s="73"/>
      <c r="C188" s="73"/>
      <c r="D188" s="74"/>
      <c r="E188" s="65">
        <f t="shared" si="9"/>
        <v>0</v>
      </c>
      <c r="F188" s="73"/>
      <c r="G188" s="69" t="str">
        <f t="shared" si="10"/>
        <v/>
      </c>
      <c r="H188" s="75"/>
      <c r="I188" s="71" t="str">
        <f>IF(J188="Summe",SUM($I$7:I187),IF(F188="PKW",IF(D188&gt;4,G188*E188,""),IF(F188="ÖPNV",IF(D188&lt;5,"",IF(E188&gt;19,H188,E188*G188)),IF(F188="Fahrrad",IF(D188&gt;4,G188*E188,""),IF(F188="Roller/Motorrad",IF(D188&gt;4,G188*E188,""),IF(F188="Mofa/Moped",IF(D188&gt;4,G188*E188,""),IF(F188="Fahrdienst/Taxi",H188,"")))))))</f>
        <v/>
      </c>
      <c r="J188" s="72" t="str">
        <f t="shared" si="11"/>
        <v/>
      </c>
    </row>
    <row r="189" spans="1:10" ht="16.5">
      <c r="A189" s="66" t="str">
        <f t="shared" si="8"/>
        <v/>
      </c>
      <c r="B189" s="73"/>
      <c r="C189" s="73"/>
      <c r="D189" s="74"/>
      <c r="E189" s="65">
        <f t="shared" si="9"/>
        <v>0</v>
      </c>
      <c r="F189" s="73"/>
      <c r="G189" s="69" t="str">
        <f t="shared" si="10"/>
        <v/>
      </c>
      <c r="H189" s="75"/>
      <c r="I189" s="71" t="str">
        <f>IF(J189="Summe",SUM($I$7:I188),IF(F189="PKW",IF(D189&gt;4,G189*E189,""),IF(F189="ÖPNV",IF(D189&lt;5,"",IF(E189&gt;19,H189,E189*G189)),IF(F189="Fahrrad",IF(D189&gt;4,G189*E189,""),IF(F189="Roller/Motorrad",IF(D189&gt;4,G189*E189,""),IF(F189="Mofa/Moped",IF(D189&gt;4,G189*E189,""),IF(F189="Fahrdienst/Taxi",H189,"")))))))</f>
        <v/>
      </c>
      <c r="J189" s="72" t="str">
        <f t="shared" si="11"/>
        <v/>
      </c>
    </row>
    <row r="190" spans="1:10" ht="16.5">
      <c r="A190" s="66" t="str">
        <f t="shared" si="8"/>
        <v/>
      </c>
      <c r="B190" s="73"/>
      <c r="C190" s="73"/>
      <c r="D190" s="74"/>
      <c r="E190" s="65">
        <f t="shared" si="9"/>
        <v>0</v>
      </c>
      <c r="F190" s="73"/>
      <c r="G190" s="69" t="str">
        <f t="shared" si="10"/>
        <v/>
      </c>
      <c r="H190" s="75"/>
      <c r="I190" s="71" t="str">
        <f>IF(J190="Summe",SUM($I$7:I189),IF(F190="PKW",IF(D190&gt;4,G190*E190,""),IF(F190="ÖPNV",IF(D190&lt;5,"",IF(E190&gt;19,H190,E190*G190)),IF(F190="Fahrrad",IF(D190&gt;4,G190*E190,""),IF(F190="Roller/Motorrad",IF(D190&gt;4,G190*E190,""),IF(F190="Mofa/Moped",IF(D190&gt;4,G190*E190,""),IF(F190="Fahrdienst/Taxi",H190,"")))))))</f>
        <v/>
      </c>
      <c r="J190" s="72" t="str">
        <f t="shared" si="11"/>
        <v/>
      </c>
    </row>
    <row r="191" spans="1:10" ht="16.5">
      <c r="A191" s="66" t="str">
        <f t="shared" si="8"/>
        <v/>
      </c>
      <c r="B191" s="73"/>
      <c r="C191" s="73"/>
      <c r="D191" s="74"/>
      <c r="E191" s="65">
        <f t="shared" si="9"/>
        <v>0</v>
      </c>
      <c r="F191" s="73"/>
      <c r="G191" s="69" t="str">
        <f t="shared" si="10"/>
        <v/>
      </c>
      <c r="H191" s="75"/>
      <c r="I191" s="71" t="str">
        <f>IF(J191="Summe",SUM($I$7:I190),IF(F191="PKW",IF(D191&gt;4,G191*E191,""),IF(F191="ÖPNV",IF(D191&lt;5,"",IF(E191&gt;19,H191,E191*G191)),IF(F191="Fahrrad",IF(D191&gt;4,G191*E191,""),IF(F191="Roller/Motorrad",IF(D191&gt;4,G191*E191,""),IF(F191="Mofa/Moped",IF(D191&gt;4,G191*E191,""),IF(F191="Fahrdienst/Taxi",H191,"")))))))</f>
        <v/>
      </c>
      <c r="J191" s="72" t="str">
        <f t="shared" si="11"/>
        <v/>
      </c>
    </row>
    <row r="192" spans="1:10" ht="16.5">
      <c r="A192" s="66" t="str">
        <f t="shared" si="8"/>
        <v/>
      </c>
      <c r="B192" s="73"/>
      <c r="C192" s="73"/>
      <c r="D192" s="74"/>
      <c r="E192" s="65">
        <f t="shared" si="9"/>
        <v>0</v>
      </c>
      <c r="F192" s="73"/>
      <c r="G192" s="69" t="str">
        <f t="shared" si="10"/>
        <v/>
      </c>
      <c r="H192" s="75"/>
      <c r="I192" s="71" t="str">
        <f>IF(J192="Summe",SUM($I$7:I191),IF(F192="PKW",IF(D192&gt;4,G192*E192,""),IF(F192="ÖPNV",IF(D192&lt;5,"",IF(E192&gt;19,H192,E192*G192)),IF(F192="Fahrrad",IF(D192&gt;4,G192*E192,""),IF(F192="Roller/Motorrad",IF(D192&gt;4,G192*E192,""),IF(F192="Mofa/Moped",IF(D192&gt;4,G192*E192,""),IF(F192="Fahrdienst/Taxi",H192,"")))))))</f>
        <v/>
      </c>
      <c r="J192" s="72" t="str">
        <f t="shared" si="11"/>
        <v/>
      </c>
    </row>
    <row r="193" spans="1:10" ht="16.5">
      <c r="A193" s="66" t="str">
        <f t="shared" si="8"/>
        <v/>
      </c>
      <c r="B193" s="73"/>
      <c r="C193" s="73"/>
      <c r="D193" s="74"/>
      <c r="E193" s="65">
        <f t="shared" si="9"/>
        <v>0</v>
      </c>
      <c r="F193" s="73"/>
      <c r="G193" s="69" t="str">
        <f t="shared" si="10"/>
        <v/>
      </c>
      <c r="H193" s="75"/>
      <c r="I193" s="71" t="str">
        <f>IF(J193="Summe",SUM($I$7:I192),IF(F193="PKW",IF(D193&gt;4,G193*E193,""),IF(F193="ÖPNV",IF(D193&lt;5,"",IF(E193&gt;19,H193,E193*G193)),IF(F193="Fahrrad",IF(D193&gt;4,G193*E193,""),IF(F193="Roller/Motorrad",IF(D193&gt;4,G193*E193,""),IF(F193="Mofa/Moped",IF(D193&gt;4,G193*E193,""),IF(F193="Fahrdienst/Taxi",H193,"")))))))</f>
        <v/>
      </c>
      <c r="J193" s="72" t="str">
        <f t="shared" si="11"/>
        <v/>
      </c>
    </row>
    <row r="194" spans="1:10" ht="16.5">
      <c r="A194" s="66" t="str">
        <f t="shared" si="8"/>
        <v/>
      </c>
      <c r="B194" s="73"/>
      <c r="C194" s="73"/>
      <c r="D194" s="74"/>
      <c r="E194" s="65">
        <f t="shared" si="9"/>
        <v>0</v>
      </c>
      <c r="F194" s="73"/>
      <c r="G194" s="69" t="str">
        <f t="shared" si="10"/>
        <v/>
      </c>
      <c r="H194" s="75"/>
      <c r="I194" s="71" t="str">
        <f>IF(J194="Summe",SUM($I$7:I193),IF(F194="PKW",IF(D194&gt;4,G194*E194,""),IF(F194="ÖPNV",IF(D194&lt;5,"",IF(E194&gt;19,H194,E194*G194)),IF(F194="Fahrrad",IF(D194&gt;4,G194*E194,""),IF(F194="Roller/Motorrad",IF(D194&gt;4,G194*E194,""),IF(F194="Mofa/Moped",IF(D194&gt;4,G194*E194,""),IF(F194="Fahrdienst/Taxi",H194,"")))))))</f>
        <v/>
      </c>
      <c r="J194" s="72" t="str">
        <f t="shared" si="11"/>
        <v/>
      </c>
    </row>
    <row r="195" spans="1:10" ht="16.5">
      <c r="A195" s="66" t="str">
        <f t="shared" si="8"/>
        <v/>
      </c>
      <c r="B195" s="73"/>
      <c r="C195" s="73"/>
      <c r="D195" s="74"/>
      <c r="E195" s="65">
        <f t="shared" si="9"/>
        <v>0</v>
      </c>
      <c r="F195" s="73"/>
      <c r="G195" s="69" t="str">
        <f t="shared" si="10"/>
        <v/>
      </c>
      <c r="H195" s="75"/>
      <c r="I195" s="71" t="str">
        <f>IF(J195="Summe",SUM($I$7:I194),IF(F195="PKW",IF(D195&gt;4,G195*E195,""),IF(F195="ÖPNV",IF(D195&lt;5,"",IF(E195&gt;19,H195,E195*G195)),IF(F195="Fahrrad",IF(D195&gt;4,G195*E195,""),IF(F195="Roller/Motorrad",IF(D195&gt;4,G195*E195,""),IF(F195="Mofa/Moped",IF(D195&gt;4,G195*E195,""),IF(F195="Fahrdienst/Taxi",H195,"")))))))</f>
        <v/>
      </c>
      <c r="J195" s="72" t="str">
        <f t="shared" si="11"/>
        <v/>
      </c>
    </row>
    <row r="196" spans="1:10" ht="16.5">
      <c r="A196" s="66" t="str">
        <f t="shared" si="8"/>
        <v/>
      </c>
      <c r="B196" s="73"/>
      <c r="C196" s="73"/>
      <c r="D196" s="74"/>
      <c r="E196" s="65">
        <f t="shared" si="9"/>
        <v>0</v>
      </c>
      <c r="F196" s="73"/>
      <c r="G196" s="69" t="str">
        <f t="shared" si="10"/>
        <v/>
      </c>
      <c r="H196" s="75"/>
      <c r="I196" s="71" t="str">
        <f>IF(J196="Summe",SUM($I$7:I195),IF(F196="PKW",IF(D196&gt;4,G196*E196,""),IF(F196="ÖPNV",IF(D196&lt;5,"",IF(E196&gt;19,H196,E196*G196)),IF(F196="Fahrrad",IF(D196&gt;4,G196*E196,""),IF(F196="Roller/Motorrad",IF(D196&gt;4,G196*E196,""),IF(F196="Mofa/Moped",IF(D196&gt;4,G196*E196,""),IF(F196="Fahrdienst/Taxi",H196,"")))))))</f>
        <v/>
      </c>
      <c r="J196" s="72" t="str">
        <f t="shared" si="11"/>
        <v/>
      </c>
    </row>
    <row r="197" spans="1:10" ht="16.5">
      <c r="A197" s="66" t="str">
        <f t="shared" si="8"/>
        <v/>
      </c>
      <c r="B197" s="73"/>
      <c r="C197" s="73"/>
      <c r="D197" s="74"/>
      <c r="E197" s="65">
        <f t="shared" si="9"/>
        <v>0</v>
      </c>
      <c r="F197" s="73"/>
      <c r="G197" s="69" t="str">
        <f t="shared" si="10"/>
        <v/>
      </c>
      <c r="H197" s="75"/>
      <c r="I197" s="71" t="str">
        <f>IF(J197="Summe",SUM($I$7:I196),IF(F197="PKW",IF(D197&gt;4,G197*E197,""),IF(F197="ÖPNV",IF(D197&lt;5,"",IF(E197&gt;19,H197,E197*G197)),IF(F197="Fahrrad",IF(D197&gt;4,G197*E197,""),IF(F197="Roller/Motorrad",IF(D197&gt;4,G197*E197,""),IF(F197="Mofa/Moped",IF(D197&gt;4,G197*E197,""),IF(F197="Fahrdienst/Taxi",H197,"")))))))</f>
        <v/>
      </c>
      <c r="J197" s="72" t="str">
        <f t="shared" si="11"/>
        <v/>
      </c>
    </row>
    <row r="198" spans="1:10" ht="16.5">
      <c r="A198" s="66" t="str">
        <f t="shared" si="8"/>
        <v/>
      </c>
      <c r="B198" s="73"/>
      <c r="C198" s="73"/>
      <c r="D198" s="74"/>
      <c r="E198" s="65">
        <f t="shared" si="9"/>
        <v>0</v>
      </c>
      <c r="F198" s="73"/>
      <c r="G198" s="69" t="str">
        <f t="shared" si="10"/>
        <v/>
      </c>
      <c r="H198" s="75"/>
      <c r="I198" s="71" t="str">
        <f>IF(J198="Summe",SUM($I$7:I197),IF(F198="PKW",IF(D198&gt;4,G198*E198,""),IF(F198="ÖPNV",IF(D198&lt;5,"",IF(E198&gt;19,H198,E198*G198)),IF(F198="Fahrrad",IF(D198&gt;4,G198*E198,""),IF(F198="Roller/Motorrad",IF(D198&gt;4,G198*E198,""),IF(F198="Mofa/Moped",IF(D198&gt;4,G198*E198,""),IF(F198="Fahrdienst/Taxi",H198,"")))))))</f>
        <v/>
      </c>
      <c r="J198" s="72" t="str">
        <f t="shared" si="11"/>
        <v/>
      </c>
    </row>
    <row r="199" spans="1:10" ht="16.5">
      <c r="A199" s="66" t="str">
        <f t="shared" ref="A199:A262" si="12">IF(J199="Summe","GESAMTSUMME","")</f>
        <v/>
      </c>
      <c r="B199" s="73"/>
      <c r="C199" s="73"/>
      <c r="D199" s="74"/>
      <c r="E199" s="65">
        <f t="shared" ref="E199:E262" si="13">D199*2</f>
        <v>0</v>
      </c>
      <c r="F199" s="73"/>
      <c r="G199" s="69" t="str">
        <f t="shared" ref="G199:G262" si="14">IF(AND(J199="Ausnahme",F199="ÖPNV"),H199/E199,"")</f>
        <v/>
      </c>
      <c r="H199" s="75"/>
      <c r="I199" s="71" t="str">
        <f>IF(J199="Summe",SUM($I$7:I198),IF(F199="PKW",IF(D199&gt;4,G199*E199,""),IF(F199="ÖPNV",IF(D199&lt;5,"",IF(E199&gt;19,H199,E199*G199)),IF(F199="Fahrrad",IF(D199&gt;4,G199*E199,""),IF(F199="Roller/Motorrad",IF(D199&gt;4,G199*E199,""),IF(F199="Mofa/Moped",IF(D199&gt;4,G199*E199,""),IF(F199="Fahrdienst/Taxi",H199,"")))))))</f>
        <v/>
      </c>
      <c r="J199" s="72" t="str">
        <f t="shared" ref="J199:J262" si="15">IF(F199="Fahrdienst/Taxi","Abrechnung beigefügt","")</f>
        <v/>
      </c>
    </row>
    <row r="200" spans="1:10" ht="16.5">
      <c r="A200" s="66" t="str">
        <f t="shared" si="12"/>
        <v/>
      </c>
      <c r="B200" s="73"/>
      <c r="C200" s="73"/>
      <c r="D200" s="74"/>
      <c r="E200" s="65">
        <f t="shared" si="13"/>
        <v>0</v>
      </c>
      <c r="F200" s="73"/>
      <c r="G200" s="69" t="str">
        <f t="shared" si="14"/>
        <v/>
      </c>
      <c r="H200" s="75"/>
      <c r="I200" s="71" t="str">
        <f>IF(J200="Summe",SUM($I$7:I199),IF(F200="PKW",IF(D200&gt;4,G200*E200,""),IF(F200="ÖPNV",IF(D200&lt;5,"",IF(E200&gt;19,H200,E200*G200)),IF(F200="Fahrrad",IF(D200&gt;4,G200*E200,""),IF(F200="Roller/Motorrad",IF(D200&gt;4,G200*E200,""),IF(F200="Mofa/Moped",IF(D200&gt;4,G200*E200,""),IF(F200="Fahrdienst/Taxi",H200,"")))))))</f>
        <v/>
      </c>
      <c r="J200" s="72" t="str">
        <f t="shared" si="15"/>
        <v/>
      </c>
    </row>
    <row r="201" spans="1:10" ht="16.5">
      <c r="A201" s="66" t="str">
        <f t="shared" si="12"/>
        <v/>
      </c>
      <c r="B201" s="73"/>
      <c r="C201" s="73"/>
      <c r="D201" s="74"/>
      <c r="E201" s="65">
        <f t="shared" si="13"/>
        <v>0</v>
      </c>
      <c r="F201" s="73"/>
      <c r="G201" s="69" t="str">
        <f t="shared" si="14"/>
        <v/>
      </c>
      <c r="H201" s="75"/>
      <c r="I201" s="71" t="str">
        <f>IF(J201="Summe",SUM($I$7:I200),IF(F201="PKW",IF(D201&gt;4,G201*E201,""),IF(F201="ÖPNV",IF(D201&lt;5,"",IF(E201&gt;19,H201,E201*G201)),IF(F201="Fahrrad",IF(D201&gt;4,G201*E201,""),IF(F201="Roller/Motorrad",IF(D201&gt;4,G201*E201,""),IF(F201="Mofa/Moped",IF(D201&gt;4,G201*E201,""),IF(F201="Fahrdienst/Taxi",H201,"")))))))</f>
        <v/>
      </c>
      <c r="J201" s="72" t="str">
        <f t="shared" si="15"/>
        <v/>
      </c>
    </row>
    <row r="202" spans="1:10" ht="16.5">
      <c r="A202" s="66" t="str">
        <f t="shared" si="12"/>
        <v/>
      </c>
      <c r="B202" s="73"/>
      <c r="C202" s="73"/>
      <c r="D202" s="74"/>
      <c r="E202" s="65">
        <f t="shared" si="13"/>
        <v>0</v>
      </c>
      <c r="F202" s="73"/>
      <c r="G202" s="69" t="str">
        <f t="shared" si="14"/>
        <v/>
      </c>
      <c r="H202" s="75"/>
      <c r="I202" s="71" t="str">
        <f>IF(J202="Summe",SUM($I$7:I201),IF(F202="PKW",IF(D202&gt;4,G202*E202,""),IF(F202="ÖPNV",IF(D202&lt;5,"",IF(E202&gt;19,H202,E202*G202)),IF(F202="Fahrrad",IF(D202&gt;4,G202*E202,""),IF(F202="Roller/Motorrad",IF(D202&gt;4,G202*E202,""),IF(F202="Mofa/Moped",IF(D202&gt;4,G202*E202,""),IF(F202="Fahrdienst/Taxi",H202,"")))))))</f>
        <v/>
      </c>
      <c r="J202" s="72" t="str">
        <f t="shared" si="15"/>
        <v/>
      </c>
    </row>
    <row r="203" spans="1:10" ht="16.5">
      <c r="A203" s="66" t="str">
        <f t="shared" si="12"/>
        <v/>
      </c>
      <c r="B203" s="73"/>
      <c r="C203" s="73"/>
      <c r="D203" s="74"/>
      <c r="E203" s="65">
        <f t="shared" si="13"/>
        <v>0</v>
      </c>
      <c r="F203" s="73"/>
      <c r="G203" s="69" t="str">
        <f t="shared" si="14"/>
        <v/>
      </c>
      <c r="H203" s="75"/>
      <c r="I203" s="71" t="str">
        <f>IF(J203="Summe",SUM($I$7:I202),IF(F203="PKW",IF(D203&gt;4,G203*E203,""),IF(F203="ÖPNV",IF(D203&lt;5,"",IF(E203&gt;19,H203,E203*G203)),IF(F203="Fahrrad",IF(D203&gt;4,G203*E203,""),IF(F203="Roller/Motorrad",IF(D203&gt;4,G203*E203,""),IF(F203="Mofa/Moped",IF(D203&gt;4,G203*E203,""),IF(F203="Fahrdienst/Taxi",H203,"")))))))</f>
        <v/>
      </c>
      <c r="J203" s="72" t="str">
        <f t="shared" si="15"/>
        <v/>
      </c>
    </row>
    <row r="204" spans="1:10" ht="16.5">
      <c r="A204" s="66" t="str">
        <f t="shared" si="12"/>
        <v/>
      </c>
      <c r="B204" s="73"/>
      <c r="C204" s="73"/>
      <c r="D204" s="74"/>
      <c r="E204" s="65">
        <f t="shared" si="13"/>
        <v>0</v>
      </c>
      <c r="F204" s="73"/>
      <c r="G204" s="69" t="str">
        <f t="shared" si="14"/>
        <v/>
      </c>
      <c r="H204" s="75"/>
      <c r="I204" s="71" t="str">
        <f>IF(J204="Summe",SUM($I$7:I203),IF(F204="PKW",IF(D204&gt;4,G204*E204,""),IF(F204="ÖPNV",IF(D204&lt;5,"",IF(E204&gt;19,H204,E204*G204)),IF(F204="Fahrrad",IF(D204&gt;4,G204*E204,""),IF(F204="Roller/Motorrad",IF(D204&gt;4,G204*E204,""),IF(F204="Mofa/Moped",IF(D204&gt;4,G204*E204,""),IF(F204="Fahrdienst/Taxi",H204,"")))))))</f>
        <v/>
      </c>
      <c r="J204" s="72" t="str">
        <f t="shared" si="15"/>
        <v/>
      </c>
    </row>
    <row r="205" spans="1:10" ht="16.5">
      <c r="A205" s="66" t="str">
        <f t="shared" si="12"/>
        <v/>
      </c>
      <c r="B205" s="73"/>
      <c r="C205" s="73"/>
      <c r="D205" s="74"/>
      <c r="E205" s="65">
        <f t="shared" si="13"/>
        <v>0</v>
      </c>
      <c r="F205" s="73"/>
      <c r="G205" s="69" t="str">
        <f t="shared" si="14"/>
        <v/>
      </c>
      <c r="H205" s="75"/>
      <c r="I205" s="71" t="str">
        <f>IF(J205="Summe",SUM($I$7:I204),IF(F205="PKW",IF(D205&gt;4,G205*E205,""),IF(F205="ÖPNV",IF(D205&lt;5,"",IF(E205&gt;19,H205,E205*G205)),IF(F205="Fahrrad",IF(D205&gt;4,G205*E205,""),IF(F205="Roller/Motorrad",IF(D205&gt;4,G205*E205,""),IF(F205="Mofa/Moped",IF(D205&gt;4,G205*E205,""),IF(F205="Fahrdienst/Taxi",H205,"")))))))</f>
        <v/>
      </c>
      <c r="J205" s="72" t="str">
        <f t="shared" si="15"/>
        <v/>
      </c>
    </row>
    <row r="206" spans="1:10" ht="16.5">
      <c r="A206" s="66" t="str">
        <f t="shared" si="12"/>
        <v/>
      </c>
      <c r="B206" s="73"/>
      <c r="C206" s="73"/>
      <c r="D206" s="74"/>
      <c r="E206" s="65">
        <f t="shared" si="13"/>
        <v>0</v>
      </c>
      <c r="F206" s="73"/>
      <c r="G206" s="69" t="str">
        <f t="shared" si="14"/>
        <v/>
      </c>
      <c r="H206" s="75"/>
      <c r="I206" s="71" t="str">
        <f>IF(J206="Summe",SUM($I$7:I205),IF(F206="PKW",IF(D206&gt;4,G206*E206,""),IF(F206="ÖPNV",IF(D206&lt;5,"",IF(E206&gt;19,H206,E206*G206)),IF(F206="Fahrrad",IF(D206&gt;4,G206*E206,""),IF(F206="Roller/Motorrad",IF(D206&gt;4,G206*E206,""),IF(F206="Mofa/Moped",IF(D206&gt;4,G206*E206,""),IF(F206="Fahrdienst/Taxi",H206,"")))))))</f>
        <v/>
      </c>
      <c r="J206" s="72" t="str">
        <f t="shared" si="15"/>
        <v/>
      </c>
    </row>
    <row r="207" spans="1:10" ht="16.5">
      <c r="A207" s="66" t="str">
        <f t="shared" si="12"/>
        <v/>
      </c>
      <c r="B207" s="73"/>
      <c r="C207" s="73"/>
      <c r="D207" s="74"/>
      <c r="E207" s="65">
        <f t="shared" si="13"/>
        <v>0</v>
      </c>
      <c r="F207" s="73"/>
      <c r="G207" s="69" t="str">
        <f t="shared" si="14"/>
        <v/>
      </c>
      <c r="H207" s="75"/>
      <c r="I207" s="71" t="str">
        <f>IF(J207="Summe",SUM($I$7:I206),IF(F207="PKW",IF(D207&gt;4,G207*E207,""),IF(F207="ÖPNV",IF(D207&lt;5,"",IF(E207&gt;19,H207,E207*G207)),IF(F207="Fahrrad",IF(D207&gt;4,G207*E207,""),IF(F207="Roller/Motorrad",IF(D207&gt;4,G207*E207,""),IF(F207="Mofa/Moped",IF(D207&gt;4,G207*E207,""),IF(F207="Fahrdienst/Taxi",H207,"")))))))</f>
        <v/>
      </c>
      <c r="J207" s="72" t="str">
        <f t="shared" si="15"/>
        <v/>
      </c>
    </row>
    <row r="208" spans="1:10" ht="16.5">
      <c r="A208" s="66" t="str">
        <f t="shared" si="12"/>
        <v/>
      </c>
      <c r="B208" s="73"/>
      <c r="C208" s="73"/>
      <c r="D208" s="74"/>
      <c r="E208" s="65">
        <f t="shared" si="13"/>
        <v>0</v>
      </c>
      <c r="F208" s="73"/>
      <c r="G208" s="69" t="str">
        <f t="shared" si="14"/>
        <v/>
      </c>
      <c r="H208" s="75"/>
      <c r="I208" s="71" t="str">
        <f>IF(J208="Summe",SUM($I$7:I207),IF(F208="PKW",IF(D208&gt;4,G208*E208,""),IF(F208="ÖPNV",IF(D208&lt;5,"",IF(E208&gt;19,H208,E208*G208)),IF(F208="Fahrrad",IF(D208&gt;4,G208*E208,""),IF(F208="Roller/Motorrad",IF(D208&gt;4,G208*E208,""),IF(F208="Mofa/Moped",IF(D208&gt;4,G208*E208,""),IF(F208="Fahrdienst/Taxi",H208,"")))))))</f>
        <v/>
      </c>
      <c r="J208" s="72" t="str">
        <f t="shared" si="15"/>
        <v/>
      </c>
    </row>
    <row r="209" spans="1:10" ht="16.5">
      <c r="A209" s="66" t="str">
        <f t="shared" si="12"/>
        <v/>
      </c>
      <c r="B209" s="73"/>
      <c r="C209" s="73"/>
      <c r="D209" s="74"/>
      <c r="E209" s="65">
        <f t="shared" si="13"/>
        <v>0</v>
      </c>
      <c r="F209" s="73"/>
      <c r="G209" s="69" t="str">
        <f t="shared" si="14"/>
        <v/>
      </c>
      <c r="H209" s="75"/>
      <c r="I209" s="71" t="str">
        <f>IF(J209="Summe",SUM($I$7:I208),IF(F209="PKW",IF(D209&gt;4,G209*E209,""),IF(F209="ÖPNV",IF(D209&lt;5,"",IF(E209&gt;19,H209,E209*G209)),IF(F209="Fahrrad",IF(D209&gt;4,G209*E209,""),IF(F209="Roller/Motorrad",IF(D209&gt;4,G209*E209,""),IF(F209="Mofa/Moped",IF(D209&gt;4,G209*E209,""),IF(F209="Fahrdienst/Taxi",H209,"")))))))</f>
        <v/>
      </c>
      <c r="J209" s="72" t="str">
        <f t="shared" si="15"/>
        <v/>
      </c>
    </row>
    <row r="210" spans="1:10" ht="16.5">
      <c r="A210" s="66" t="str">
        <f t="shared" si="12"/>
        <v/>
      </c>
      <c r="B210" s="73"/>
      <c r="C210" s="73"/>
      <c r="D210" s="74"/>
      <c r="E210" s="65">
        <f t="shared" si="13"/>
        <v>0</v>
      </c>
      <c r="F210" s="73"/>
      <c r="G210" s="69" t="str">
        <f t="shared" si="14"/>
        <v/>
      </c>
      <c r="H210" s="75"/>
      <c r="I210" s="71" t="str">
        <f>IF(J210="Summe",SUM($I$7:I209),IF(F210="PKW",IF(D210&gt;4,G210*E210,""),IF(F210="ÖPNV",IF(D210&lt;5,"",IF(E210&gt;19,H210,E210*G210)),IF(F210="Fahrrad",IF(D210&gt;4,G210*E210,""),IF(F210="Roller/Motorrad",IF(D210&gt;4,G210*E210,""),IF(F210="Mofa/Moped",IF(D210&gt;4,G210*E210,""),IF(F210="Fahrdienst/Taxi",H210,"")))))))</f>
        <v/>
      </c>
      <c r="J210" s="72" t="str">
        <f t="shared" si="15"/>
        <v/>
      </c>
    </row>
    <row r="211" spans="1:10" ht="16.5">
      <c r="A211" s="66" t="str">
        <f t="shared" si="12"/>
        <v/>
      </c>
      <c r="B211" s="73"/>
      <c r="C211" s="73"/>
      <c r="D211" s="74"/>
      <c r="E211" s="65">
        <f t="shared" si="13"/>
        <v>0</v>
      </c>
      <c r="F211" s="73"/>
      <c r="G211" s="69" t="str">
        <f t="shared" si="14"/>
        <v/>
      </c>
      <c r="H211" s="75"/>
      <c r="I211" s="71" t="str">
        <f>IF(J211="Summe",SUM($I$7:I210),IF(F211="PKW",IF(D211&gt;4,G211*E211,""),IF(F211="ÖPNV",IF(D211&lt;5,"",IF(E211&gt;19,H211,E211*G211)),IF(F211="Fahrrad",IF(D211&gt;4,G211*E211,""),IF(F211="Roller/Motorrad",IF(D211&gt;4,G211*E211,""),IF(F211="Mofa/Moped",IF(D211&gt;4,G211*E211,""),IF(F211="Fahrdienst/Taxi",H211,"")))))))</f>
        <v/>
      </c>
      <c r="J211" s="72" t="str">
        <f t="shared" si="15"/>
        <v/>
      </c>
    </row>
    <row r="212" spans="1:10" ht="16.5">
      <c r="A212" s="66" t="str">
        <f t="shared" si="12"/>
        <v/>
      </c>
      <c r="B212" s="73"/>
      <c r="C212" s="73"/>
      <c r="D212" s="74"/>
      <c r="E212" s="65">
        <f t="shared" si="13"/>
        <v>0</v>
      </c>
      <c r="F212" s="73"/>
      <c r="G212" s="69" t="str">
        <f t="shared" si="14"/>
        <v/>
      </c>
      <c r="H212" s="75"/>
      <c r="I212" s="71" t="str">
        <f>IF(J212="Summe",SUM($I$7:I211),IF(F212="PKW",IF(D212&gt;4,G212*E212,""),IF(F212="ÖPNV",IF(D212&lt;5,"",IF(E212&gt;19,H212,E212*G212)),IF(F212="Fahrrad",IF(D212&gt;4,G212*E212,""),IF(F212="Roller/Motorrad",IF(D212&gt;4,G212*E212,""),IF(F212="Mofa/Moped",IF(D212&gt;4,G212*E212,""),IF(F212="Fahrdienst/Taxi",H212,"")))))))</f>
        <v/>
      </c>
      <c r="J212" s="72" t="str">
        <f t="shared" si="15"/>
        <v/>
      </c>
    </row>
    <row r="213" spans="1:10" ht="16.5">
      <c r="A213" s="66" t="str">
        <f t="shared" si="12"/>
        <v/>
      </c>
      <c r="B213" s="73"/>
      <c r="C213" s="73"/>
      <c r="D213" s="74"/>
      <c r="E213" s="65">
        <f t="shared" si="13"/>
        <v>0</v>
      </c>
      <c r="F213" s="73"/>
      <c r="G213" s="69" t="str">
        <f t="shared" si="14"/>
        <v/>
      </c>
      <c r="H213" s="75"/>
      <c r="I213" s="71" t="str">
        <f>IF(J213="Summe",SUM($I$7:I212),IF(F213="PKW",IF(D213&gt;4,G213*E213,""),IF(F213="ÖPNV",IF(D213&lt;5,"",IF(E213&gt;19,H213,E213*G213)),IF(F213="Fahrrad",IF(D213&gt;4,G213*E213,""),IF(F213="Roller/Motorrad",IF(D213&gt;4,G213*E213,""),IF(F213="Mofa/Moped",IF(D213&gt;4,G213*E213,""),IF(F213="Fahrdienst/Taxi",H213,"")))))))</f>
        <v/>
      </c>
      <c r="J213" s="72" t="str">
        <f t="shared" si="15"/>
        <v/>
      </c>
    </row>
    <row r="214" spans="1:10" ht="16.5">
      <c r="A214" s="66" t="str">
        <f t="shared" si="12"/>
        <v/>
      </c>
      <c r="B214" s="73"/>
      <c r="C214" s="73"/>
      <c r="D214" s="74"/>
      <c r="E214" s="65">
        <f t="shared" si="13"/>
        <v>0</v>
      </c>
      <c r="F214" s="73"/>
      <c r="G214" s="69" t="str">
        <f t="shared" si="14"/>
        <v/>
      </c>
      <c r="H214" s="75"/>
      <c r="I214" s="71" t="str">
        <f>IF(J214="Summe",SUM($I$7:I213),IF(F214="PKW",IF(D214&gt;4,G214*E214,""),IF(F214="ÖPNV",IF(D214&lt;5,"",IF(E214&gt;19,H214,E214*G214)),IF(F214="Fahrrad",IF(D214&gt;4,G214*E214,""),IF(F214="Roller/Motorrad",IF(D214&gt;4,G214*E214,""),IF(F214="Mofa/Moped",IF(D214&gt;4,G214*E214,""),IF(F214="Fahrdienst/Taxi",H214,"")))))))</f>
        <v/>
      </c>
      <c r="J214" s="72" t="str">
        <f t="shared" si="15"/>
        <v/>
      </c>
    </row>
    <row r="215" spans="1:10" ht="16.5">
      <c r="A215" s="66" t="str">
        <f t="shared" si="12"/>
        <v/>
      </c>
      <c r="B215" s="73"/>
      <c r="C215" s="73"/>
      <c r="D215" s="74"/>
      <c r="E215" s="65">
        <f t="shared" si="13"/>
        <v>0</v>
      </c>
      <c r="F215" s="73"/>
      <c r="G215" s="69" t="str">
        <f t="shared" si="14"/>
        <v/>
      </c>
      <c r="H215" s="75"/>
      <c r="I215" s="71" t="str">
        <f>IF(J215="Summe",SUM($I$7:I214),IF(F215="PKW",IF(D215&gt;4,G215*E215,""),IF(F215="ÖPNV",IF(D215&lt;5,"",IF(E215&gt;19,H215,E215*G215)),IF(F215="Fahrrad",IF(D215&gt;4,G215*E215,""),IF(F215="Roller/Motorrad",IF(D215&gt;4,G215*E215,""),IF(F215="Mofa/Moped",IF(D215&gt;4,G215*E215,""),IF(F215="Fahrdienst/Taxi",H215,"")))))))</f>
        <v/>
      </c>
      <c r="J215" s="72" t="str">
        <f t="shared" si="15"/>
        <v/>
      </c>
    </row>
    <row r="216" spans="1:10" ht="16.5">
      <c r="A216" s="66" t="str">
        <f t="shared" si="12"/>
        <v/>
      </c>
      <c r="B216" s="73"/>
      <c r="C216" s="73"/>
      <c r="D216" s="74"/>
      <c r="E216" s="65">
        <f t="shared" si="13"/>
        <v>0</v>
      </c>
      <c r="F216" s="73"/>
      <c r="G216" s="69" t="str">
        <f t="shared" si="14"/>
        <v/>
      </c>
      <c r="H216" s="75"/>
      <c r="I216" s="71" t="str">
        <f>IF(J216="Summe",SUM($I$7:I215),IF(F216="PKW",IF(D216&gt;4,G216*E216,""),IF(F216="ÖPNV",IF(D216&lt;5,"",IF(E216&gt;19,H216,E216*G216)),IF(F216="Fahrrad",IF(D216&gt;4,G216*E216,""),IF(F216="Roller/Motorrad",IF(D216&gt;4,G216*E216,""),IF(F216="Mofa/Moped",IF(D216&gt;4,G216*E216,""),IF(F216="Fahrdienst/Taxi",H216,"")))))))</f>
        <v/>
      </c>
      <c r="J216" s="72" t="str">
        <f t="shared" si="15"/>
        <v/>
      </c>
    </row>
    <row r="217" spans="1:10" ht="16.5">
      <c r="A217" s="66" t="str">
        <f t="shared" si="12"/>
        <v/>
      </c>
      <c r="B217" s="73"/>
      <c r="C217" s="73"/>
      <c r="D217" s="74"/>
      <c r="E217" s="65">
        <f t="shared" si="13"/>
        <v>0</v>
      </c>
      <c r="F217" s="73"/>
      <c r="G217" s="69" t="str">
        <f t="shared" si="14"/>
        <v/>
      </c>
      <c r="H217" s="75"/>
      <c r="I217" s="71" t="str">
        <f>IF(J217="Summe",SUM($I$7:I216),IF(F217="PKW",IF(D217&gt;4,G217*E217,""),IF(F217="ÖPNV",IF(D217&lt;5,"",IF(E217&gt;19,H217,E217*G217)),IF(F217="Fahrrad",IF(D217&gt;4,G217*E217,""),IF(F217="Roller/Motorrad",IF(D217&gt;4,G217*E217,""),IF(F217="Mofa/Moped",IF(D217&gt;4,G217*E217,""),IF(F217="Fahrdienst/Taxi",H217,"")))))))</f>
        <v/>
      </c>
      <c r="J217" s="72" t="str">
        <f t="shared" si="15"/>
        <v/>
      </c>
    </row>
    <row r="218" spans="1:10" ht="16.5">
      <c r="A218" s="66" t="str">
        <f t="shared" si="12"/>
        <v/>
      </c>
      <c r="B218" s="73"/>
      <c r="C218" s="73"/>
      <c r="D218" s="74"/>
      <c r="E218" s="65">
        <f t="shared" si="13"/>
        <v>0</v>
      </c>
      <c r="F218" s="73"/>
      <c r="G218" s="69" t="str">
        <f t="shared" si="14"/>
        <v/>
      </c>
      <c r="H218" s="75"/>
      <c r="I218" s="71" t="str">
        <f>IF(J218="Summe",SUM($I$7:I217),IF(F218="PKW",IF(D218&gt;4,G218*E218,""),IF(F218="ÖPNV",IF(D218&lt;5,"",IF(E218&gt;19,H218,E218*G218)),IF(F218="Fahrrad",IF(D218&gt;4,G218*E218,""),IF(F218="Roller/Motorrad",IF(D218&gt;4,G218*E218,""),IF(F218="Mofa/Moped",IF(D218&gt;4,G218*E218,""),IF(F218="Fahrdienst/Taxi",H218,"")))))))</f>
        <v/>
      </c>
      <c r="J218" s="72" t="str">
        <f t="shared" si="15"/>
        <v/>
      </c>
    </row>
    <row r="219" spans="1:10" ht="16.5">
      <c r="A219" s="66" t="str">
        <f t="shared" si="12"/>
        <v/>
      </c>
      <c r="B219" s="73"/>
      <c r="C219" s="73"/>
      <c r="D219" s="74"/>
      <c r="E219" s="65">
        <f t="shared" si="13"/>
        <v>0</v>
      </c>
      <c r="F219" s="73"/>
      <c r="G219" s="69" t="str">
        <f t="shared" si="14"/>
        <v/>
      </c>
      <c r="H219" s="75"/>
      <c r="I219" s="71" t="str">
        <f>IF(J219="Summe",SUM($I$7:I218),IF(F219="PKW",IF(D219&gt;4,G219*E219,""),IF(F219="ÖPNV",IF(D219&lt;5,"",IF(E219&gt;19,H219,E219*G219)),IF(F219="Fahrrad",IF(D219&gt;4,G219*E219,""),IF(F219="Roller/Motorrad",IF(D219&gt;4,G219*E219,""),IF(F219="Mofa/Moped",IF(D219&gt;4,G219*E219,""),IF(F219="Fahrdienst/Taxi",H219,"")))))))</f>
        <v/>
      </c>
      <c r="J219" s="72" t="str">
        <f t="shared" si="15"/>
        <v/>
      </c>
    </row>
    <row r="220" spans="1:10" ht="16.5">
      <c r="A220" s="66" t="str">
        <f t="shared" si="12"/>
        <v/>
      </c>
      <c r="B220" s="73"/>
      <c r="C220" s="73"/>
      <c r="D220" s="74"/>
      <c r="E220" s="65">
        <f t="shared" si="13"/>
        <v>0</v>
      </c>
      <c r="F220" s="73"/>
      <c r="G220" s="69" t="str">
        <f t="shared" si="14"/>
        <v/>
      </c>
      <c r="H220" s="75"/>
      <c r="I220" s="71" t="str">
        <f>IF(J220="Summe",SUM($I$7:I219),IF(F220="PKW",IF(D220&gt;4,G220*E220,""),IF(F220="ÖPNV",IF(D220&lt;5,"",IF(E220&gt;19,H220,E220*G220)),IF(F220="Fahrrad",IF(D220&gt;4,G220*E220,""),IF(F220="Roller/Motorrad",IF(D220&gt;4,G220*E220,""),IF(F220="Mofa/Moped",IF(D220&gt;4,G220*E220,""),IF(F220="Fahrdienst/Taxi",H220,"")))))))</f>
        <v/>
      </c>
      <c r="J220" s="72" t="str">
        <f t="shared" si="15"/>
        <v/>
      </c>
    </row>
    <row r="221" spans="1:10" ht="16.5">
      <c r="A221" s="66" t="str">
        <f t="shared" si="12"/>
        <v/>
      </c>
      <c r="B221" s="73"/>
      <c r="C221" s="73"/>
      <c r="D221" s="74"/>
      <c r="E221" s="65">
        <f t="shared" si="13"/>
        <v>0</v>
      </c>
      <c r="F221" s="73"/>
      <c r="G221" s="69" t="str">
        <f t="shared" si="14"/>
        <v/>
      </c>
      <c r="H221" s="75"/>
      <c r="I221" s="71" t="str">
        <f>IF(J221="Summe",SUM($I$7:I220),IF(F221="PKW",IF(D221&gt;4,G221*E221,""),IF(F221="ÖPNV",IF(D221&lt;5,"",IF(E221&gt;19,H221,E221*G221)),IF(F221="Fahrrad",IF(D221&gt;4,G221*E221,""),IF(F221="Roller/Motorrad",IF(D221&gt;4,G221*E221,""),IF(F221="Mofa/Moped",IF(D221&gt;4,G221*E221,""),IF(F221="Fahrdienst/Taxi",H221,"")))))))</f>
        <v/>
      </c>
      <c r="J221" s="72" t="str">
        <f t="shared" si="15"/>
        <v/>
      </c>
    </row>
    <row r="222" spans="1:10" ht="16.5">
      <c r="A222" s="66" t="str">
        <f t="shared" si="12"/>
        <v/>
      </c>
      <c r="B222" s="73"/>
      <c r="C222" s="73"/>
      <c r="D222" s="74"/>
      <c r="E222" s="65">
        <f t="shared" si="13"/>
        <v>0</v>
      </c>
      <c r="F222" s="73"/>
      <c r="G222" s="69" t="str">
        <f t="shared" si="14"/>
        <v/>
      </c>
      <c r="H222" s="75"/>
      <c r="I222" s="71" t="str">
        <f>IF(J222="Summe",SUM($I$7:I221),IF(F222="PKW",IF(D222&gt;4,G222*E222,""),IF(F222="ÖPNV",IF(D222&lt;5,"",IF(E222&gt;19,H222,E222*G222)),IF(F222="Fahrrad",IF(D222&gt;4,G222*E222,""),IF(F222="Roller/Motorrad",IF(D222&gt;4,G222*E222,""),IF(F222="Mofa/Moped",IF(D222&gt;4,G222*E222,""),IF(F222="Fahrdienst/Taxi",H222,"")))))))</f>
        <v/>
      </c>
      <c r="J222" s="72" t="str">
        <f t="shared" si="15"/>
        <v/>
      </c>
    </row>
    <row r="223" spans="1:10" ht="16.5">
      <c r="A223" s="66" t="str">
        <f t="shared" si="12"/>
        <v/>
      </c>
      <c r="B223" s="73"/>
      <c r="C223" s="73"/>
      <c r="D223" s="74"/>
      <c r="E223" s="65">
        <f t="shared" si="13"/>
        <v>0</v>
      </c>
      <c r="F223" s="73"/>
      <c r="G223" s="69" t="str">
        <f t="shared" si="14"/>
        <v/>
      </c>
      <c r="H223" s="75"/>
      <c r="I223" s="71" t="str">
        <f>IF(J223="Summe",SUM($I$7:I222),IF(F223="PKW",IF(D223&gt;4,G223*E223,""),IF(F223="ÖPNV",IF(D223&lt;5,"",IF(E223&gt;19,H223,E223*G223)),IF(F223="Fahrrad",IF(D223&gt;4,G223*E223,""),IF(F223="Roller/Motorrad",IF(D223&gt;4,G223*E223,""),IF(F223="Mofa/Moped",IF(D223&gt;4,G223*E223,""),IF(F223="Fahrdienst/Taxi",H223,"")))))))</f>
        <v/>
      </c>
      <c r="J223" s="72" t="str">
        <f t="shared" si="15"/>
        <v/>
      </c>
    </row>
    <row r="224" spans="1:10" ht="16.5">
      <c r="A224" s="66" t="str">
        <f t="shared" si="12"/>
        <v/>
      </c>
      <c r="B224" s="73"/>
      <c r="C224" s="73"/>
      <c r="D224" s="74"/>
      <c r="E224" s="65">
        <f t="shared" si="13"/>
        <v>0</v>
      </c>
      <c r="F224" s="73"/>
      <c r="G224" s="69" t="str">
        <f t="shared" si="14"/>
        <v/>
      </c>
      <c r="H224" s="75"/>
      <c r="I224" s="71" t="str">
        <f>IF(J224="Summe",SUM($I$7:I223),IF(F224="PKW",IF(D224&gt;4,G224*E224,""),IF(F224="ÖPNV",IF(D224&lt;5,"",IF(E224&gt;19,H224,E224*G224)),IF(F224="Fahrrad",IF(D224&gt;4,G224*E224,""),IF(F224="Roller/Motorrad",IF(D224&gt;4,G224*E224,""),IF(F224="Mofa/Moped",IF(D224&gt;4,G224*E224,""),IF(F224="Fahrdienst/Taxi",H224,"")))))))</f>
        <v/>
      </c>
      <c r="J224" s="72" t="str">
        <f t="shared" si="15"/>
        <v/>
      </c>
    </row>
    <row r="225" spans="1:10" ht="16.5">
      <c r="A225" s="66" t="str">
        <f t="shared" si="12"/>
        <v/>
      </c>
      <c r="B225" s="73"/>
      <c r="C225" s="73"/>
      <c r="D225" s="74"/>
      <c r="E225" s="65">
        <f t="shared" si="13"/>
        <v>0</v>
      </c>
      <c r="F225" s="73"/>
      <c r="G225" s="69" t="str">
        <f t="shared" si="14"/>
        <v/>
      </c>
      <c r="H225" s="75"/>
      <c r="I225" s="71" t="str">
        <f>IF(J225="Summe",SUM($I$7:I224),IF(F225="PKW",IF(D225&gt;4,G225*E225,""),IF(F225="ÖPNV",IF(D225&lt;5,"",IF(E225&gt;19,H225,E225*G225)),IF(F225="Fahrrad",IF(D225&gt;4,G225*E225,""),IF(F225="Roller/Motorrad",IF(D225&gt;4,G225*E225,""),IF(F225="Mofa/Moped",IF(D225&gt;4,G225*E225,""),IF(F225="Fahrdienst/Taxi",H225,"")))))))</f>
        <v/>
      </c>
      <c r="J225" s="72" t="str">
        <f t="shared" si="15"/>
        <v/>
      </c>
    </row>
    <row r="226" spans="1:10" ht="16.5">
      <c r="A226" s="66" t="str">
        <f t="shared" si="12"/>
        <v/>
      </c>
      <c r="B226" s="73"/>
      <c r="C226" s="73"/>
      <c r="D226" s="74"/>
      <c r="E226" s="65">
        <f t="shared" si="13"/>
        <v>0</v>
      </c>
      <c r="F226" s="73"/>
      <c r="G226" s="69" t="str">
        <f t="shared" si="14"/>
        <v/>
      </c>
      <c r="H226" s="75"/>
      <c r="I226" s="71" t="str">
        <f>IF(J226="Summe",SUM($I$7:I225),IF(F226="PKW",IF(D226&gt;4,G226*E226,""),IF(F226="ÖPNV",IF(D226&lt;5,"",IF(E226&gt;19,H226,E226*G226)),IF(F226="Fahrrad",IF(D226&gt;4,G226*E226,""),IF(F226="Roller/Motorrad",IF(D226&gt;4,G226*E226,""),IF(F226="Mofa/Moped",IF(D226&gt;4,G226*E226,""),IF(F226="Fahrdienst/Taxi",H226,"")))))))</f>
        <v/>
      </c>
      <c r="J226" s="72" t="str">
        <f t="shared" si="15"/>
        <v/>
      </c>
    </row>
    <row r="227" spans="1:10" ht="16.5">
      <c r="A227" s="66" t="str">
        <f t="shared" si="12"/>
        <v/>
      </c>
      <c r="B227" s="73"/>
      <c r="C227" s="73"/>
      <c r="D227" s="74"/>
      <c r="E227" s="65">
        <f t="shared" si="13"/>
        <v>0</v>
      </c>
      <c r="F227" s="73"/>
      <c r="G227" s="69" t="str">
        <f t="shared" si="14"/>
        <v/>
      </c>
      <c r="H227" s="75"/>
      <c r="I227" s="71" t="str">
        <f>IF(J227="Summe",SUM($I$7:I226),IF(F227="PKW",IF(D227&gt;4,G227*E227,""),IF(F227="ÖPNV",IF(D227&lt;5,"",IF(E227&gt;19,H227,E227*G227)),IF(F227="Fahrrad",IF(D227&gt;4,G227*E227,""),IF(F227="Roller/Motorrad",IF(D227&gt;4,G227*E227,""),IF(F227="Mofa/Moped",IF(D227&gt;4,G227*E227,""),IF(F227="Fahrdienst/Taxi",H227,"")))))))</f>
        <v/>
      </c>
      <c r="J227" s="72" t="str">
        <f t="shared" si="15"/>
        <v/>
      </c>
    </row>
    <row r="228" spans="1:10" ht="16.5">
      <c r="A228" s="66" t="str">
        <f t="shared" si="12"/>
        <v/>
      </c>
      <c r="B228" s="73"/>
      <c r="C228" s="73"/>
      <c r="D228" s="74"/>
      <c r="E228" s="65">
        <f t="shared" si="13"/>
        <v>0</v>
      </c>
      <c r="F228" s="73"/>
      <c r="G228" s="69" t="str">
        <f t="shared" si="14"/>
        <v/>
      </c>
      <c r="H228" s="75"/>
      <c r="I228" s="71" t="str">
        <f>IF(J228="Summe",SUM($I$7:I227),IF(F228="PKW",IF(D228&gt;4,G228*E228,""),IF(F228="ÖPNV",IF(D228&lt;5,"",IF(E228&gt;19,H228,E228*G228)),IF(F228="Fahrrad",IF(D228&gt;4,G228*E228,""),IF(F228="Roller/Motorrad",IF(D228&gt;4,G228*E228,""),IF(F228="Mofa/Moped",IF(D228&gt;4,G228*E228,""),IF(F228="Fahrdienst/Taxi",H228,"")))))))</f>
        <v/>
      </c>
      <c r="J228" s="72" t="str">
        <f t="shared" si="15"/>
        <v/>
      </c>
    </row>
    <row r="229" spans="1:10" ht="16.5">
      <c r="A229" s="66" t="str">
        <f t="shared" si="12"/>
        <v/>
      </c>
      <c r="B229" s="73"/>
      <c r="C229" s="73"/>
      <c r="D229" s="74"/>
      <c r="E229" s="65">
        <f t="shared" si="13"/>
        <v>0</v>
      </c>
      <c r="F229" s="73"/>
      <c r="G229" s="69" t="str">
        <f t="shared" si="14"/>
        <v/>
      </c>
      <c r="H229" s="75"/>
      <c r="I229" s="71" t="str">
        <f>IF(J229="Summe",SUM($I$7:I228),IF(F229="PKW",IF(D229&gt;4,G229*E229,""),IF(F229="ÖPNV",IF(D229&lt;5,"",IF(E229&gt;19,H229,E229*G229)),IF(F229="Fahrrad",IF(D229&gt;4,G229*E229,""),IF(F229="Roller/Motorrad",IF(D229&gt;4,G229*E229,""),IF(F229="Mofa/Moped",IF(D229&gt;4,G229*E229,""),IF(F229="Fahrdienst/Taxi",H229,"")))))))</f>
        <v/>
      </c>
      <c r="J229" s="72" t="str">
        <f t="shared" si="15"/>
        <v/>
      </c>
    </row>
    <row r="230" spans="1:10" ht="16.5">
      <c r="A230" s="66" t="str">
        <f t="shared" si="12"/>
        <v/>
      </c>
      <c r="B230" s="73"/>
      <c r="C230" s="73"/>
      <c r="D230" s="74"/>
      <c r="E230" s="65">
        <f t="shared" si="13"/>
        <v>0</v>
      </c>
      <c r="F230" s="73"/>
      <c r="G230" s="69" t="str">
        <f t="shared" si="14"/>
        <v/>
      </c>
      <c r="H230" s="75"/>
      <c r="I230" s="71" t="str">
        <f>IF(J230="Summe",SUM($I$7:I229),IF(F230="PKW",IF(D230&gt;4,G230*E230,""),IF(F230="ÖPNV",IF(D230&lt;5,"",IF(E230&gt;19,H230,E230*G230)),IF(F230="Fahrrad",IF(D230&gt;4,G230*E230,""),IF(F230="Roller/Motorrad",IF(D230&gt;4,G230*E230,""),IF(F230="Mofa/Moped",IF(D230&gt;4,G230*E230,""),IF(F230="Fahrdienst/Taxi",H230,"")))))))</f>
        <v/>
      </c>
      <c r="J230" s="72" t="str">
        <f t="shared" si="15"/>
        <v/>
      </c>
    </row>
    <row r="231" spans="1:10" ht="16.5">
      <c r="A231" s="66" t="str">
        <f t="shared" si="12"/>
        <v/>
      </c>
      <c r="B231" s="73"/>
      <c r="C231" s="73"/>
      <c r="D231" s="74"/>
      <c r="E231" s="65">
        <f t="shared" si="13"/>
        <v>0</v>
      </c>
      <c r="F231" s="73"/>
      <c r="G231" s="69" t="str">
        <f t="shared" si="14"/>
        <v/>
      </c>
      <c r="H231" s="75"/>
      <c r="I231" s="71" t="str">
        <f>IF(J231="Summe",SUM($I$7:I230),IF(F231="PKW",IF(D231&gt;4,G231*E231,""),IF(F231="ÖPNV",IF(D231&lt;5,"",IF(E231&gt;19,H231,E231*G231)),IF(F231="Fahrrad",IF(D231&gt;4,G231*E231,""),IF(F231="Roller/Motorrad",IF(D231&gt;4,G231*E231,""),IF(F231="Mofa/Moped",IF(D231&gt;4,G231*E231,""),IF(F231="Fahrdienst/Taxi",H231,"")))))))</f>
        <v/>
      </c>
      <c r="J231" s="72" t="str">
        <f t="shared" si="15"/>
        <v/>
      </c>
    </row>
    <row r="232" spans="1:10" ht="16.5">
      <c r="A232" s="66" t="str">
        <f t="shared" si="12"/>
        <v/>
      </c>
      <c r="B232" s="73"/>
      <c r="C232" s="73"/>
      <c r="D232" s="74"/>
      <c r="E232" s="65">
        <f t="shared" si="13"/>
        <v>0</v>
      </c>
      <c r="F232" s="73"/>
      <c r="G232" s="69" t="str">
        <f t="shared" si="14"/>
        <v/>
      </c>
      <c r="H232" s="75"/>
      <c r="I232" s="71" t="str">
        <f>IF(J232="Summe",SUM($I$7:I231),IF(F232="PKW",IF(D232&gt;4,G232*E232,""),IF(F232="ÖPNV",IF(D232&lt;5,"",IF(E232&gt;19,H232,E232*G232)),IF(F232="Fahrrad",IF(D232&gt;4,G232*E232,""),IF(F232="Roller/Motorrad",IF(D232&gt;4,G232*E232,""),IF(F232="Mofa/Moped",IF(D232&gt;4,G232*E232,""),IF(F232="Fahrdienst/Taxi",H232,"")))))))</f>
        <v/>
      </c>
      <c r="J232" s="72" t="str">
        <f t="shared" si="15"/>
        <v/>
      </c>
    </row>
    <row r="233" spans="1:10" ht="16.5">
      <c r="A233" s="66" t="str">
        <f t="shared" si="12"/>
        <v/>
      </c>
      <c r="B233" s="73"/>
      <c r="C233" s="73"/>
      <c r="D233" s="74"/>
      <c r="E233" s="65">
        <f t="shared" si="13"/>
        <v>0</v>
      </c>
      <c r="F233" s="73"/>
      <c r="G233" s="69" t="str">
        <f t="shared" si="14"/>
        <v/>
      </c>
      <c r="H233" s="75"/>
      <c r="I233" s="71" t="str">
        <f>IF(J233="Summe",SUM($I$7:I232),IF(F233="PKW",IF(D233&gt;4,G233*E233,""),IF(F233="ÖPNV",IF(D233&lt;5,"",IF(E233&gt;19,H233,E233*G233)),IF(F233="Fahrrad",IF(D233&gt;4,G233*E233,""),IF(F233="Roller/Motorrad",IF(D233&gt;4,G233*E233,""),IF(F233="Mofa/Moped",IF(D233&gt;4,G233*E233,""),IF(F233="Fahrdienst/Taxi",H233,"")))))))</f>
        <v/>
      </c>
      <c r="J233" s="72" t="str">
        <f t="shared" si="15"/>
        <v/>
      </c>
    </row>
    <row r="234" spans="1:10" ht="16.5">
      <c r="A234" s="66" t="str">
        <f t="shared" si="12"/>
        <v/>
      </c>
      <c r="B234" s="73"/>
      <c r="C234" s="73"/>
      <c r="D234" s="74"/>
      <c r="E234" s="65">
        <f t="shared" si="13"/>
        <v>0</v>
      </c>
      <c r="F234" s="73"/>
      <c r="G234" s="69" t="str">
        <f t="shared" si="14"/>
        <v/>
      </c>
      <c r="H234" s="75"/>
      <c r="I234" s="71" t="str">
        <f>IF(J234="Summe",SUM($I$7:I233),IF(F234="PKW",IF(D234&gt;4,G234*E234,""),IF(F234="ÖPNV",IF(D234&lt;5,"",IF(E234&gt;19,H234,E234*G234)),IF(F234="Fahrrad",IF(D234&gt;4,G234*E234,""),IF(F234="Roller/Motorrad",IF(D234&gt;4,G234*E234,""),IF(F234="Mofa/Moped",IF(D234&gt;4,G234*E234,""),IF(F234="Fahrdienst/Taxi",H234,"")))))))</f>
        <v/>
      </c>
      <c r="J234" s="72" t="str">
        <f t="shared" si="15"/>
        <v/>
      </c>
    </row>
    <row r="235" spans="1:10" ht="16.5">
      <c r="A235" s="66" t="str">
        <f t="shared" si="12"/>
        <v/>
      </c>
      <c r="B235" s="73"/>
      <c r="C235" s="73"/>
      <c r="D235" s="74"/>
      <c r="E235" s="65">
        <f t="shared" si="13"/>
        <v>0</v>
      </c>
      <c r="F235" s="73"/>
      <c r="G235" s="69" t="str">
        <f t="shared" si="14"/>
        <v/>
      </c>
      <c r="H235" s="75"/>
      <c r="I235" s="71" t="str">
        <f>IF(J235="Summe",SUM($I$7:I234),IF(F235="PKW",IF(D235&gt;4,G235*E235,""),IF(F235="ÖPNV",IF(D235&lt;5,"",IF(E235&gt;19,H235,E235*G235)),IF(F235="Fahrrad",IF(D235&gt;4,G235*E235,""),IF(F235="Roller/Motorrad",IF(D235&gt;4,G235*E235,""),IF(F235="Mofa/Moped",IF(D235&gt;4,G235*E235,""),IF(F235="Fahrdienst/Taxi",H235,"")))))))</f>
        <v/>
      </c>
      <c r="J235" s="72" t="str">
        <f t="shared" si="15"/>
        <v/>
      </c>
    </row>
    <row r="236" spans="1:10" ht="16.5">
      <c r="A236" s="66" t="str">
        <f t="shared" si="12"/>
        <v/>
      </c>
      <c r="B236" s="73"/>
      <c r="C236" s="73"/>
      <c r="D236" s="74"/>
      <c r="E236" s="65">
        <f t="shared" si="13"/>
        <v>0</v>
      </c>
      <c r="F236" s="73"/>
      <c r="G236" s="69" t="str">
        <f t="shared" si="14"/>
        <v/>
      </c>
      <c r="H236" s="75"/>
      <c r="I236" s="71" t="str">
        <f>IF(J236="Summe",SUM($I$7:I235),IF(F236="PKW",IF(D236&gt;4,G236*E236,""),IF(F236="ÖPNV",IF(D236&lt;5,"",IF(E236&gt;19,H236,E236*G236)),IF(F236="Fahrrad",IF(D236&gt;4,G236*E236,""),IF(F236="Roller/Motorrad",IF(D236&gt;4,G236*E236,""),IF(F236="Mofa/Moped",IF(D236&gt;4,G236*E236,""),IF(F236="Fahrdienst/Taxi",H236,"")))))))</f>
        <v/>
      </c>
      <c r="J236" s="72" t="str">
        <f t="shared" si="15"/>
        <v/>
      </c>
    </row>
    <row r="237" spans="1:10" ht="16.5">
      <c r="A237" s="66" t="str">
        <f t="shared" si="12"/>
        <v/>
      </c>
      <c r="B237" s="73"/>
      <c r="C237" s="73"/>
      <c r="D237" s="74"/>
      <c r="E237" s="65">
        <f t="shared" si="13"/>
        <v>0</v>
      </c>
      <c r="F237" s="73"/>
      <c r="G237" s="69" t="str">
        <f t="shared" si="14"/>
        <v/>
      </c>
      <c r="H237" s="75"/>
      <c r="I237" s="71" t="str">
        <f>IF(J237="Summe",SUM($I$7:I236),IF(F237="PKW",IF(D237&gt;4,G237*E237,""),IF(F237="ÖPNV",IF(D237&lt;5,"",IF(E237&gt;19,H237,E237*G237)),IF(F237="Fahrrad",IF(D237&gt;4,G237*E237,""),IF(F237="Roller/Motorrad",IF(D237&gt;4,G237*E237,""),IF(F237="Mofa/Moped",IF(D237&gt;4,G237*E237,""),IF(F237="Fahrdienst/Taxi",H237,"")))))))</f>
        <v/>
      </c>
      <c r="J237" s="72" t="str">
        <f t="shared" si="15"/>
        <v/>
      </c>
    </row>
    <row r="238" spans="1:10" ht="16.5">
      <c r="A238" s="66" t="str">
        <f t="shared" si="12"/>
        <v/>
      </c>
      <c r="B238" s="73"/>
      <c r="C238" s="73"/>
      <c r="D238" s="74"/>
      <c r="E238" s="65">
        <f t="shared" si="13"/>
        <v>0</v>
      </c>
      <c r="F238" s="73"/>
      <c r="G238" s="69" t="str">
        <f t="shared" si="14"/>
        <v/>
      </c>
      <c r="H238" s="75"/>
      <c r="I238" s="71" t="str">
        <f>IF(J238="Summe",SUM($I$7:I237),IF(F238="PKW",IF(D238&gt;4,G238*E238,""),IF(F238="ÖPNV",IF(D238&lt;5,"",IF(E238&gt;19,H238,E238*G238)),IF(F238="Fahrrad",IF(D238&gt;4,G238*E238,""),IF(F238="Roller/Motorrad",IF(D238&gt;4,G238*E238,""),IF(F238="Mofa/Moped",IF(D238&gt;4,G238*E238,""),IF(F238="Fahrdienst/Taxi",H238,"")))))))</f>
        <v/>
      </c>
      <c r="J238" s="72" t="str">
        <f t="shared" si="15"/>
        <v/>
      </c>
    </row>
    <row r="239" spans="1:10" ht="16.5">
      <c r="A239" s="66" t="str">
        <f t="shared" si="12"/>
        <v/>
      </c>
      <c r="B239" s="73"/>
      <c r="C239" s="73"/>
      <c r="D239" s="74"/>
      <c r="E239" s="65">
        <f t="shared" si="13"/>
        <v>0</v>
      </c>
      <c r="F239" s="73"/>
      <c r="G239" s="69" t="str">
        <f t="shared" si="14"/>
        <v/>
      </c>
      <c r="H239" s="75"/>
      <c r="I239" s="71" t="str">
        <f>IF(J239="Summe",SUM($I$7:I238),IF(F239="PKW",IF(D239&gt;4,G239*E239,""),IF(F239="ÖPNV",IF(D239&lt;5,"",IF(E239&gt;19,H239,E239*G239)),IF(F239="Fahrrad",IF(D239&gt;4,G239*E239,""),IF(F239="Roller/Motorrad",IF(D239&gt;4,G239*E239,""),IF(F239="Mofa/Moped",IF(D239&gt;4,G239*E239,""),IF(F239="Fahrdienst/Taxi",H239,"")))))))</f>
        <v/>
      </c>
      <c r="J239" s="72" t="str">
        <f t="shared" si="15"/>
        <v/>
      </c>
    </row>
    <row r="240" spans="1:10" ht="16.5">
      <c r="A240" s="66" t="str">
        <f t="shared" si="12"/>
        <v/>
      </c>
      <c r="B240" s="73"/>
      <c r="C240" s="73"/>
      <c r="D240" s="74"/>
      <c r="E240" s="65">
        <f t="shared" si="13"/>
        <v>0</v>
      </c>
      <c r="F240" s="73"/>
      <c r="G240" s="69" t="str">
        <f t="shared" si="14"/>
        <v/>
      </c>
      <c r="H240" s="75"/>
      <c r="I240" s="71" t="str">
        <f>IF(J240="Summe",SUM($I$7:I239),IF(F240="PKW",IF(D240&gt;4,G240*E240,""),IF(F240="ÖPNV",IF(D240&lt;5,"",IF(E240&gt;19,H240,E240*G240)),IF(F240="Fahrrad",IF(D240&gt;4,G240*E240,""),IF(F240="Roller/Motorrad",IF(D240&gt;4,G240*E240,""),IF(F240="Mofa/Moped",IF(D240&gt;4,G240*E240,""),IF(F240="Fahrdienst/Taxi",H240,"")))))))</f>
        <v/>
      </c>
      <c r="J240" s="72" t="str">
        <f t="shared" si="15"/>
        <v/>
      </c>
    </row>
    <row r="241" spans="1:10" ht="16.5">
      <c r="A241" s="66" t="str">
        <f t="shared" si="12"/>
        <v/>
      </c>
      <c r="B241" s="73"/>
      <c r="C241" s="73"/>
      <c r="D241" s="74"/>
      <c r="E241" s="65">
        <f t="shared" si="13"/>
        <v>0</v>
      </c>
      <c r="F241" s="73"/>
      <c r="G241" s="69" t="str">
        <f t="shared" si="14"/>
        <v/>
      </c>
      <c r="H241" s="75"/>
      <c r="I241" s="71" t="str">
        <f>IF(J241="Summe",SUM($I$7:I240),IF(F241="PKW",IF(D241&gt;4,G241*E241,""),IF(F241="ÖPNV",IF(D241&lt;5,"",IF(E241&gt;19,H241,E241*G241)),IF(F241="Fahrrad",IF(D241&gt;4,G241*E241,""),IF(F241="Roller/Motorrad",IF(D241&gt;4,G241*E241,""),IF(F241="Mofa/Moped",IF(D241&gt;4,G241*E241,""),IF(F241="Fahrdienst/Taxi",H241,"")))))))</f>
        <v/>
      </c>
      <c r="J241" s="72" t="str">
        <f t="shared" si="15"/>
        <v/>
      </c>
    </row>
    <row r="242" spans="1:10" ht="16.5">
      <c r="A242" s="66" t="str">
        <f t="shared" si="12"/>
        <v/>
      </c>
      <c r="B242" s="73"/>
      <c r="C242" s="73"/>
      <c r="D242" s="74"/>
      <c r="E242" s="65">
        <f t="shared" si="13"/>
        <v>0</v>
      </c>
      <c r="F242" s="73"/>
      <c r="G242" s="69" t="str">
        <f t="shared" si="14"/>
        <v/>
      </c>
      <c r="H242" s="75"/>
      <c r="I242" s="71" t="str">
        <f>IF(J242="Summe",SUM($I$7:I241),IF(F242="PKW",IF(D242&gt;4,G242*E242,""),IF(F242="ÖPNV",IF(D242&lt;5,"",IF(E242&gt;19,H242,E242*G242)),IF(F242="Fahrrad",IF(D242&gt;4,G242*E242,""),IF(F242="Roller/Motorrad",IF(D242&gt;4,G242*E242,""),IF(F242="Mofa/Moped",IF(D242&gt;4,G242*E242,""),IF(F242="Fahrdienst/Taxi",H242,"")))))))</f>
        <v/>
      </c>
      <c r="J242" s="72" t="str">
        <f t="shared" si="15"/>
        <v/>
      </c>
    </row>
    <row r="243" spans="1:10" ht="16.5">
      <c r="A243" s="66" t="str">
        <f t="shared" si="12"/>
        <v/>
      </c>
      <c r="B243" s="73"/>
      <c r="C243" s="73"/>
      <c r="D243" s="74"/>
      <c r="E243" s="65">
        <f t="shared" si="13"/>
        <v>0</v>
      </c>
      <c r="F243" s="73"/>
      <c r="G243" s="69" t="str">
        <f t="shared" si="14"/>
        <v/>
      </c>
      <c r="H243" s="75"/>
      <c r="I243" s="71" t="str">
        <f>IF(J243="Summe",SUM($I$7:I242),IF(F243="PKW",IF(D243&gt;4,G243*E243,""),IF(F243="ÖPNV",IF(D243&lt;5,"",IF(E243&gt;19,H243,E243*G243)),IF(F243="Fahrrad",IF(D243&gt;4,G243*E243,""),IF(F243="Roller/Motorrad",IF(D243&gt;4,G243*E243,""),IF(F243="Mofa/Moped",IF(D243&gt;4,G243*E243,""),IF(F243="Fahrdienst/Taxi",H243,"")))))))</f>
        <v/>
      </c>
      <c r="J243" s="72" t="str">
        <f t="shared" si="15"/>
        <v/>
      </c>
    </row>
    <row r="244" spans="1:10" ht="16.5">
      <c r="A244" s="66" t="str">
        <f t="shared" si="12"/>
        <v/>
      </c>
      <c r="B244" s="73"/>
      <c r="C244" s="73"/>
      <c r="D244" s="74"/>
      <c r="E244" s="65">
        <f t="shared" si="13"/>
        <v>0</v>
      </c>
      <c r="F244" s="73"/>
      <c r="G244" s="69" t="str">
        <f t="shared" si="14"/>
        <v/>
      </c>
      <c r="H244" s="75"/>
      <c r="I244" s="71" t="str">
        <f>IF(J244="Summe",SUM($I$7:I243),IF(F244="PKW",IF(D244&gt;4,G244*E244,""),IF(F244="ÖPNV",IF(D244&lt;5,"",IF(E244&gt;19,H244,E244*G244)),IF(F244="Fahrrad",IF(D244&gt;4,G244*E244,""),IF(F244="Roller/Motorrad",IF(D244&gt;4,G244*E244,""),IF(F244="Mofa/Moped",IF(D244&gt;4,G244*E244,""),IF(F244="Fahrdienst/Taxi",H244,"")))))))</f>
        <v/>
      </c>
      <c r="J244" s="72" t="str">
        <f t="shared" si="15"/>
        <v/>
      </c>
    </row>
    <row r="245" spans="1:10" ht="16.5">
      <c r="A245" s="66" t="str">
        <f t="shared" si="12"/>
        <v/>
      </c>
      <c r="B245" s="73"/>
      <c r="C245" s="73"/>
      <c r="D245" s="74"/>
      <c r="E245" s="65">
        <f t="shared" si="13"/>
        <v>0</v>
      </c>
      <c r="F245" s="73"/>
      <c r="G245" s="69" t="str">
        <f t="shared" si="14"/>
        <v/>
      </c>
      <c r="H245" s="75"/>
      <c r="I245" s="71" t="str">
        <f>IF(J245="Summe",SUM($I$7:I244),IF(F245="PKW",IF(D245&gt;4,G245*E245,""),IF(F245="ÖPNV",IF(D245&lt;5,"",IF(E245&gt;19,H245,E245*G245)),IF(F245="Fahrrad",IF(D245&gt;4,G245*E245,""),IF(F245="Roller/Motorrad",IF(D245&gt;4,G245*E245,""),IF(F245="Mofa/Moped",IF(D245&gt;4,G245*E245,""),IF(F245="Fahrdienst/Taxi",H245,"")))))))</f>
        <v/>
      </c>
      <c r="J245" s="72" t="str">
        <f t="shared" si="15"/>
        <v/>
      </c>
    </row>
    <row r="246" spans="1:10" ht="16.5">
      <c r="A246" s="66" t="str">
        <f t="shared" si="12"/>
        <v/>
      </c>
      <c r="B246" s="73"/>
      <c r="C246" s="73"/>
      <c r="D246" s="74"/>
      <c r="E246" s="65">
        <f t="shared" si="13"/>
        <v>0</v>
      </c>
      <c r="F246" s="73"/>
      <c r="G246" s="69" t="str">
        <f t="shared" si="14"/>
        <v/>
      </c>
      <c r="H246" s="75"/>
      <c r="I246" s="71" t="str">
        <f>IF(J246="Summe",SUM($I$7:I245),IF(F246="PKW",IF(D246&gt;4,G246*E246,""),IF(F246="ÖPNV",IF(D246&lt;5,"",IF(E246&gt;19,H246,E246*G246)),IF(F246="Fahrrad",IF(D246&gt;4,G246*E246,""),IF(F246="Roller/Motorrad",IF(D246&gt;4,G246*E246,""),IF(F246="Mofa/Moped",IF(D246&gt;4,G246*E246,""),IF(F246="Fahrdienst/Taxi",H246,"")))))))</f>
        <v/>
      </c>
      <c r="J246" s="72" t="str">
        <f t="shared" si="15"/>
        <v/>
      </c>
    </row>
    <row r="247" spans="1:10" ht="16.5">
      <c r="A247" s="66" t="str">
        <f t="shared" si="12"/>
        <v/>
      </c>
      <c r="B247" s="73"/>
      <c r="C247" s="73"/>
      <c r="D247" s="74"/>
      <c r="E247" s="65">
        <f t="shared" si="13"/>
        <v>0</v>
      </c>
      <c r="F247" s="73"/>
      <c r="G247" s="69" t="str">
        <f t="shared" si="14"/>
        <v/>
      </c>
      <c r="H247" s="75"/>
      <c r="I247" s="71" t="str">
        <f>IF(J247="Summe",SUM($I$7:I246),IF(F247="PKW",IF(D247&gt;4,G247*E247,""),IF(F247="ÖPNV",IF(D247&lt;5,"",IF(E247&gt;19,H247,E247*G247)),IF(F247="Fahrrad",IF(D247&gt;4,G247*E247,""),IF(F247="Roller/Motorrad",IF(D247&gt;4,G247*E247,""),IF(F247="Mofa/Moped",IF(D247&gt;4,G247*E247,""),IF(F247="Fahrdienst/Taxi",H247,"")))))))</f>
        <v/>
      </c>
      <c r="J247" s="72" t="str">
        <f t="shared" si="15"/>
        <v/>
      </c>
    </row>
    <row r="248" spans="1:10" ht="16.5">
      <c r="A248" s="66" t="str">
        <f t="shared" si="12"/>
        <v/>
      </c>
      <c r="B248" s="73"/>
      <c r="C248" s="73"/>
      <c r="D248" s="74"/>
      <c r="E248" s="65">
        <f t="shared" si="13"/>
        <v>0</v>
      </c>
      <c r="F248" s="73"/>
      <c r="G248" s="69" t="str">
        <f t="shared" si="14"/>
        <v/>
      </c>
      <c r="H248" s="75"/>
      <c r="I248" s="71" t="str">
        <f>IF(J248="Summe",SUM($I$7:I247),IF(F248="PKW",IF(D248&gt;4,G248*E248,""),IF(F248="ÖPNV",IF(D248&lt;5,"",IF(E248&gt;19,H248,E248*G248)),IF(F248="Fahrrad",IF(D248&gt;4,G248*E248,""),IF(F248="Roller/Motorrad",IF(D248&gt;4,G248*E248,""),IF(F248="Mofa/Moped",IF(D248&gt;4,G248*E248,""),IF(F248="Fahrdienst/Taxi",H248,"")))))))</f>
        <v/>
      </c>
      <c r="J248" s="72" t="str">
        <f t="shared" si="15"/>
        <v/>
      </c>
    </row>
    <row r="249" spans="1:10" ht="16.5">
      <c r="A249" s="66" t="str">
        <f t="shared" si="12"/>
        <v/>
      </c>
      <c r="B249" s="73"/>
      <c r="C249" s="73"/>
      <c r="D249" s="74"/>
      <c r="E249" s="65">
        <f t="shared" si="13"/>
        <v>0</v>
      </c>
      <c r="F249" s="73"/>
      <c r="G249" s="69" t="str">
        <f t="shared" si="14"/>
        <v/>
      </c>
      <c r="H249" s="75"/>
      <c r="I249" s="71" t="str">
        <f>IF(J249="Summe",SUM($I$7:I248),IF(F249="PKW",IF(D249&gt;4,G249*E249,""),IF(F249="ÖPNV",IF(D249&lt;5,"",IF(E249&gt;19,H249,E249*G249)),IF(F249="Fahrrad",IF(D249&gt;4,G249*E249,""),IF(F249="Roller/Motorrad",IF(D249&gt;4,G249*E249,""),IF(F249="Mofa/Moped",IF(D249&gt;4,G249*E249,""),IF(F249="Fahrdienst/Taxi",H249,"")))))))</f>
        <v/>
      </c>
      <c r="J249" s="72" t="str">
        <f t="shared" si="15"/>
        <v/>
      </c>
    </row>
    <row r="250" spans="1:10" ht="16.5">
      <c r="A250" s="66" t="str">
        <f t="shared" si="12"/>
        <v/>
      </c>
      <c r="B250" s="73"/>
      <c r="C250" s="73"/>
      <c r="D250" s="74"/>
      <c r="E250" s="65">
        <f t="shared" si="13"/>
        <v>0</v>
      </c>
      <c r="F250" s="73"/>
      <c r="G250" s="69" t="str">
        <f t="shared" si="14"/>
        <v/>
      </c>
      <c r="H250" s="75"/>
      <c r="I250" s="71" t="str">
        <f>IF(J250="Summe",SUM($I$7:I249),IF(F250="PKW",IF(D250&gt;4,G250*E250,""),IF(F250="ÖPNV",IF(D250&lt;5,"",IF(E250&gt;19,H250,E250*G250)),IF(F250="Fahrrad",IF(D250&gt;4,G250*E250,""),IF(F250="Roller/Motorrad",IF(D250&gt;4,G250*E250,""),IF(F250="Mofa/Moped",IF(D250&gt;4,G250*E250,""),IF(F250="Fahrdienst/Taxi",H250,"")))))))</f>
        <v/>
      </c>
      <c r="J250" s="72" t="str">
        <f t="shared" si="15"/>
        <v/>
      </c>
    </row>
    <row r="251" spans="1:10" ht="16.5">
      <c r="A251" s="66" t="str">
        <f t="shared" si="12"/>
        <v/>
      </c>
      <c r="B251" s="73"/>
      <c r="C251" s="73"/>
      <c r="D251" s="74"/>
      <c r="E251" s="65">
        <f t="shared" si="13"/>
        <v>0</v>
      </c>
      <c r="F251" s="73"/>
      <c r="G251" s="69" t="str">
        <f t="shared" si="14"/>
        <v/>
      </c>
      <c r="H251" s="75"/>
      <c r="I251" s="71" t="str">
        <f>IF(J251="Summe",SUM($I$7:I250),IF(F251="PKW",IF(D251&gt;4,G251*E251,""),IF(F251="ÖPNV",IF(D251&lt;5,"",IF(E251&gt;19,H251,E251*G251)),IF(F251="Fahrrad",IF(D251&gt;4,G251*E251,""),IF(F251="Roller/Motorrad",IF(D251&gt;4,G251*E251,""),IF(F251="Mofa/Moped",IF(D251&gt;4,G251*E251,""),IF(F251="Fahrdienst/Taxi",H251,"")))))))</f>
        <v/>
      </c>
      <c r="J251" s="72" t="str">
        <f t="shared" si="15"/>
        <v/>
      </c>
    </row>
    <row r="252" spans="1:10" ht="16.5">
      <c r="A252" s="66" t="str">
        <f t="shared" si="12"/>
        <v/>
      </c>
      <c r="B252" s="73"/>
      <c r="C252" s="73"/>
      <c r="D252" s="74"/>
      <c r="E252" s="65">
        <f t="shared" si="13"/>
        <v>0</v>
      </c>
      <c r="F252" s="73"/>
      <c r="G252" s="69" t="str">
        <f t="shared" si="14"/>
        <v/>
      </c>
      <c r="H252" s="75"/>
      <c r="I252" s="71" t="str">
        <f>IF(J252="Summe",SUM($I$7:I251),IF(F252="PKW",IF(D252&gt;4,G252*E252,""),IF(F252="ÖPNV",IF(D252&lt;5,"",IF(E252&gt;19,H252,E252*G252)),IF(F252="Fahrrad",IF(D252&gt;4,G252*E252,""),IF(F252="Roller/Motorrad",IF(D252&gt;4,G252*E252,""),IF(F252="Mofa/Moped",IF(D252&gt;4,G252*E252,""),IF(F252="Fahrdienst/Taxi",H252,"")))))))</f>
        <v/>
      </c>
      <c r="J252" s="72" t="str">
        <f t="shared" si="15"/>
        <v/>
      </c>
    </row>
    <row r="253" spans="1:10" ht="16.5">
      <c r="A253" s="66" t="str">
        <f t="shared" si="12"/>
        <v/>
      </c>
      <c r="B253" s="73"/>
      <c r="C253" s="73"/>
      <c r="D253" s="74"/>
      <c r="E253" s="65">
        <f t="shared" si="13"/>
        <v>0</v>
      </c>
      <c r="F253" s="73"/>
      <c r="G253" s="69" t="str">
        <f t="shared" si="14"/>
        <v/>
      </c>
      <c r="H253" s="75"/>
      <c r="I253" s="71" t="str">
        <f>IF(J253="Summe",SUM($I$7:I252),IF(F253="PKW",IF(D253&gt;4,G253*E253,""),IF(F253="ÖPNV",IF(D253&lt;5,"",IF(E253&gt;19,H253,E253*G253)),IF(F253="Fahrrad",IF(D253&gt;4,G253*E253,""),IF(F253="Roller/Motorrad",IF(D253&gt;4,G253*E253,""),IF(F253="Mofa/Moped",IF(D253&gt;4,G253*E253,""),IF(F253="Fahrdienst/Taxi",H253,"")))))))</f>
        <v/>
      </c>
      <c r="J253" s="72" t="str">
        <f t="shared" si="15"/>
        <v/>
      </c>
    </row>
    <row r="254" spans="1:10" ht="16.5">
      <c r="A254" s="66" t="str">
        <f t="shared" si="12"/>
        <v/>
      </c>
      <c r="B254" s="73"/>
      <c r="C254" s="73"/>
      <c r="D254" s="74"/>
      <c r="E254" s="65">
        <f t="shared" si="13"/>
        <v>0</v>
      </c>
      <c r="F254" s="73"/>
      <c r="G254" s="69" t="str">
        <f t="shared" si="14"/>
        <v/>
      </c>
      <c r="H254" s="75"/>
      <c r="I254" s="71" t="str">
        <f>IF(J254="Summe",SUM($I$7:I253),IF(F254="PKW",IF(D254&gt;4,G254*E254,""),IF(F254="ÖPNV",IF(D254&lt;5,"",IF(E254&gt;19,H254,E254*G254)),IF(F254="Fahrrad",IF(D254&gt;4,G254*E254,""),IF(F254="Roller/Motorrad",IF(D254&gt;4,G254*E254,""),IF(F254="Mofa/Moped",IF(D254&gt;4,G254*E254,""),IF(F254="Fahrdienst/Taxi",H254,"")))))))</f>
        <v/>
      </c>
      <c r="J254" s="72" t="str">
        <f t="shared" si="15"/>
        <v/>
      </c>
    </row>
    <row r="255" spans="1:10" ht="16.5">
      <c r="A255" s="66" t="str">
        <f t="shared" si="12"/>
        <v/>
      </c>
      <c r="B255" s="73"/>
      <c r="C255" s="73"/>
      <c r="D255" s="74"/>
      <c r="E255" s="65">
        <f t="shared" si="13"/>
        <v>0</v>
      </c>
      <c r="F255" s="73"/>
      <c r="G255" s="69" t="str">
        <f t="shared" si="14"/>
        <v/>
      </c>
      <c r="H255" s="75"/>
      <c r="I255" s="71" t="str">
        <f>IF(J255="Summe",SUM($I$7:I254),IF(F255="PKW",IF(D255&gt;4,G255*E255,""),IF(F255="ÖPNV",IF(D255&lt;5,"",IF(E255&gt;19,H255,E255*G255)),IF(F255="Fahrrad",IF(D255&gt;4,G255*E255,""),IF(F255="Roller/Motorrad",IF(D255&gt;4,G255*E255,""),IF(F255="Mofa/Moped",IF(D255&gt;4,G255*E255,""),IF(F255="Fahrdienst/Taxi",H255,"")))))))</f>
        <v/>
      </c>
      <c r="J255" s="72" t="str">
        <f t="shared" si="15"/>
        <v/>
      </c>
    </row>
    <row r="256" spans="1:10" ht="16.5">
      <c r="A256" s="66" t="str">
        <f t="shared" si="12"/>
        <v/>
      </c>
      <c r="B256" s="73"/>
      <c r="C256" s="73"/>
      <c r="D256" s="74"/>
      <c r="E256" s="65">
        <f t="shared" si="13"/>
        <v>0</v>
      </c>
      <c r="F256" s="73"/>
      <c r="G256" s="69" t="str">
        <f t="shared" si="14"/>
        <v/>
      </c>
      <c r="H256" s="75"/>
      <c r="I256" s="71" t="str">
        <f>IF(J256="Summe",SUM($I$7:I255),IF(F256="PKW",IF(D256&gt;4,G256*E256,""),IF(F256="ÖPNV",IF(D256&lt;5,"",IF(E256&gt;19,H256,E256*G256)),IF(F256="Fahrrad",IF(D256&gt;4,G256*E256,""),IF(F256="Roller/Motorrad",IF(D256&gt;4,G256*E256,""),IF(F256="Mofa/Moped",IF(D256&gt;4,G256*E256,""),IF(F256="Fahrdienst/Taxi",H256,"")))))))</f>
        <v/>
      </c>
      <c r="J256" s="72" t="str">
        <f t="shared" si="15"/>
        <v/>
      </c>
    </row>
    <row r="257" spans="1:10" ht="16.5">
      <c r="A257" s="66" t="str">
        <f t="shared" si="12"/>
        <v/>
      </c>
      <c r="B257" s="73"/>
      <c r="C257" s="73"/>
      <c r="D257" s="74"/>
      <c r="E257" s="65">
        <f t="shared" si="13"/>
        <v>0</v>
      </c>
      <c r="F257" s="73"/>
      <c r="G257" s="69" t="str">
        <f t="shared" si="14"/>
        <v/>
      </c>
      <c r="H257" s="75"/>
      <c r="I257" s="71" t="str">
        <f>IF(J257="Summe",SUM($I$7:I256),IF(F257="PKW",IF(D257&gt;4,G257*E257,""),IF(F257="ÖPNV",IF(D257&lt;5,"",IF(E257&gt;19,H257,E257*G257)),IF(F257="Fahrrad",IF(D257&gt;4,G257*E257,""),IF(F257="Roller/Motorrad",IF(D257&gt;4,G257*E257,""),IF(F257="Mofa/Moped",IF(D257&gt;4,G257*E257,""),IF(F257="Fahrdienst/Taxi",H257,"")))))))</f>
        <v/>
      </c>
      <c r="J257" s="72" t="str">
        <f t="shared" si="15"/>
        <v/>
      </c>
    </row>
    <row r="258" spans="1:10" ht="16.5">
      <c r="A258" s="66" t="str">
        <f t="shared" si="12"/>
        <v/>
      </c>
      <c r="B258" s="73"/>
      <c r="C258" s="73"/>
      <c r="D258" s="74"/>
      <c r="E258" s="65">
        <f t="shared" si="13"/>
        <v>0</v>
      </c>
      <c r="F258" s="73"/>
      <c r="G258" s="69" t="str">
        <f t="shared" si="14"/>
        <v/>
      </c>
      <c r="H258" s="75"/>
      <c r="I258" s="71" t="str">
        <f>IF(J258="Summe",SUM($I$7:I257),IF(F258="PKW",IF(D258&gt;4,G258*E258,""),IF(F258="ÖPNV",IF(D258&lt;5,"",IF(E258&gt;19,H258,E258*G258)),IF(F258="Fahrrad",IF(D258&gt;4,G258*E258,""),IF(F258="Roller/Motorrad",IF(D258&gt;4,G258*E258,""),IF(F258="Mofa/Moped",IF(D258&gt;4,G258*E258,""),IF(F258="Fahrdienst/Taxi",H258,"")))))))</f>
        <v/>
      </c>
      <c r="J258" s="72" t="str">
        <f t="shared" si="15"/>
        <v/>
      </c>
    </row>
    <row r="259" spans="1:10" ht="16.5">
      <c r="A259" s="66" t="str">
        <f t="shared" si="12"/>
        <v/>
      </c>
      <c r="B259" s="73"/>
      <c r="C259" s="73"/>
      <c r="D259" s="74"/>
      <c r="E259" s="65">
        <f t="shared" si="13"/>
        <v>0</v>
      </c>
      <c r="F259" s="73"/>
      <c r="G259" s="69" t="str">
        <f t="shared" si="14"/>
        <v/>
      </c>
      <c r="H259" s="75"/>
      <c r="I259" s="71" t="str">
        <f>IF(J259="Summe",SUM($I$7:I258),IF(F259="PKW",IF(D259&gt;4,G259*E259,""),IF(F259="ÖPNV",IF(D259&lt;5,"",IF(E259&gt;19,H259,E259*G259)),IF(F259="Fahrrad",IF(D259&gt;4,G259*E259,""),IF(F259="Roller/Motorrad",IF(D259&gt;4,G259*E259,""),IF(F259="Mofa/Moped",IF(D259&gt;4,G259*E259,""),IF(F259="Fahrdienst/Taxi",H259,"")))))))</f>
        <v/>
      </c>
      <c r="J259" s="72" t="str">
        <f t="shared" si="15"/>
        <v/>
      </c>
    </row>
    <row r="260" spans="1:10" ht="16.5">
      <c r="A260" s="66" t="str">
        <f t="shared" si="12"/>
        <v/>
      </c>
      <c r="B260" s="73"/>
      <c r="C260" s="73"/>
      <c r="D260" s="74"/>
      <c r="E260" s="65">
        <f t="shared" si="13"/>
        <v>0</v>
      </c>
      <c r="F260" s="73"/>
      <c r="G260" s="69" t="str">
        <f t="shared" si="14"/>
        <v/>
      </c>
      <c r="H260" s="75"/>
      <c r="I260" s="71" t="str">
        <f>IF(J260="Summe",SUM($I$7:I259),IF(F260="PKW",IF(D260&gt;4,G260*E260,""),IF(F260="ÖPNV",IF(D260&lt;5,"",IF(E260&gt;19,H260,E260*G260)),IF(F260="Fahrrad",IF(D260&gt;4,G260*E260,""),IF(F260="Roller/Motorrad",IF(D260&gt;4,G260*E260,""),IF(F260="Mofa/Moped",IF(D260&gt;4,G260*E260,""),IF(F260="Fahrdienst/Taxi",H260,"")))))))</f>
        <v/>
      </c>
      <c r="J260" s="72" t="str">
        <f t="shared" si="15"/>
        <v/>
      </c>
    </row>
    <row r="261" spans="1:10" ht="16.5">
      <c r="A261" s="66" t="str">
        <f t="shared" si="12"/>
        <v/>
      </c>
      <c r="B261" s="73"/>
      <c r="C261" s="73"/>
      <c r="D261" s="74"/>
      <c r="E261" s="65">
        <f t="shared" si="13"/>
        <v>0</v>
      </c>
      <c r="F261" s="73"/>
      <c r="G261" s="69" t="str">
        <f t="shared" si="14"/>
        <v/>
      </c>
      <c r="H261" s="75"/>
      <c r="I261" s="71" t="str">
        <f>IF(J261="Summe",SUM($I$7:I260),IF(F261="PKW",IF(D261&gt;4,G261*E261,""),IF(F261="ÖPNV",IF(D261&lt;5,"",IF(E261&gt;19,H261,E261*G261)),IF(F261="Fahrrad",IF(D261&gt;4,G261*E261,""),IF(F261="Roller/Motorrad",IF(D261&gt;4,G261*E261,""),IF(F261="Mofa/Moped",IF(D261&gt;4,G261*E261,""),IF(F261="Fahrdienst/Taxi",H261,"")))))))</f>
        <v/>
      </c>
      <c r="J261" s="72" t="str">
        <f t="shared" si="15"/>
        <v/>
      </c>
    </row>
    <row r="262" spans="1:10" ht="16.5">
      <c r="A262" s="66" t="str">
        <f t="shared" si="12"/>
        <v/>
      </c>
      <c r="B262" s="73"/>
      <c r="C262" s="73"/>
      <c r="D262" s="74"/>
      <c r="E262" s="65">
        <f t="shared" si="13"/>
        <v>0</v>
      </c>
      <c r="F262" s="73"/>
      <c r="G262" s="69" t="str">
        <f t="shared" si="14"/>
        <v/>
      </c>
      <c r="H262" s="75"/>
      <c r="I262" s="71" t="str">
        <f>IF(J262="Summe",SUM($I$7:I261),IF(F262="PKW",IF(D262&gt;4,G262*E262,""),IF(F262="ÖPNV",IF(D262&lt;5,"",IF(E262&gt;19,H262,E262*G262)),IF(F262="Fahrrad",IF(D262&gt;4,G262*E262,""),IF(F262="Roller/Motorrad",IF(D262&gt;4,G262*E262,""),IF(F262="Mofa/Moped",IF(D262&gt;4,G262*E262,""),IF(F262="Fahrdienst/Taxi",H262,"")))))))</f>
        <v/>
      </c>
      <c r="J262" s="72" t="str">
        <f t="shared" si="15"/>
        <v/>
      </c>
    </row>
    <row r="263" spans="1:10" ht="16.5">
      <c r="A263" s="66" t="str">
        <f t="shared" ref="A263:A300" si="16">IF(J263="Summe","GESAMTSUMME","")</f>
        <v/>
      </c>
      <c r="B263" s="73"/>
      <c r="C263" s="73"/>
      <c r="D263" s="74"/>
      <c r="E263" s="65">
        <f t="shared" ref="E263:E300" si="17">D263*2</f>
        <v>0</v>
      </c>
      <c r="F263" s="73"/>
      <c r="G263" s="69" t="str">
        <f t="shared" ref="G263:G300" si="18">IF(AND(J263="Ausnahme",F263="ÖPNV"),H263/E263,"")</f>
        <v/>
      </c>
      <c r="H263" s="75"/>
      <c r="I263" s="71" t="str">
        <f>IF(J263="Summe",SUM($I$7:I262),IF(F263="PKW",IF(D263&gt;4,G263*E263,""),IF(F263="ÖPNV",IF(D263&lt;5,"",IF(E263&gt;19,H263,E263*G263)),IF(F263="Fahrrad",IF(D263&gt;4,G263*E263,""),IF(F263="Roller/Motorrad",IF(D263&gt;4,G263*E263,""),IF(F263="Mofa/Moped",IF(D263&gt;4,G263*E263,""),IF(F263="Fahrdienst/Taxi",H263,"")))))))</f>
        <v/>
      </c>
      <c r="J263" s="72" t="str">
        <f t="shared" ref="J263:J300" si="19">IF(F263="Fahrdienst/Taxi","Abrechnung beigefügt","")</f>
        <v/>
      </c>
    </row>
    <row r="264" spans="1:10" ht="16.5">
      <c r="A264" s="66" t="str">
        <f t="shared" si="16"/>
        <v/>
      </c>
      <c r="B264" s="73"/>
      <c r="C264" s="73"/>
      <c r="D264" s="74"/>
      <c r="E264" s="65">
        <f t="shared" si="17"/>
        <v>0</v>
      </c>
      <c r="F264" s="73"/>
      <c r="G264" s="69" t="str">
        <f t="shared" si="18"/>
        <v/>
      </c>
      <c r="H264" s="75"/>
      <c r="I264" s="71" t="str">
        <f>IF(J264="Summe",SUM($I$7:I263),IF(F264="PKW",IF(D264&gt;4,G264*E264,""),IF(F264="ÖPNV",IF(D264&lt;5,"",IF(E264&gt;19,H264,E264*G264)),IF(F264="Fahrrad",IF(D264&gt;4,G264*E264,""),IF(F264="Roller/Motorrad",IF(D264&gt;4,G264*E264,""),IF(F264="Mofa/Moped",IF(D264&gt;4,G264*E264,""),IF(F264="Fahrdienst/Taxi",H264,"")))))))</f>
        <v/>
      </c>
      <c r="J264" s="72" t="str">
        <f t="shared" si="19"/>
        <v/>
      </c>
    </row>
    <row r="265" spans="1:10" ht="16.5">
      <c r="A265" s="66" t="str">
        <f t="shared" si="16"/>
        <v/>
      </c>
      <c r="B265" s="73"/>
      <c r="C265" s="73"/>
      <c r="D265" s="74"/>
      <c r="E265" s="65">
        <f t="shared" si="17"/>
        <v>0</v>
      </c>
      <c r="F265" s="73"/>
      <c r="G265" s="69" t="str">
        <f t="shared" si="18"/>
        <v/>
      </c>
      <c r="H265" s="75"/>
      <c r="I265" s="71" t="str">
        <f>IF(J265="Summe",SUM($I$7:I264),IF(F265="PKW",IF(D265&gt;4,G265*E265,""),IF(F265="ÖPNV",IF(D265&lt;5,"",IF(E265&gt;19,H265,E265*G265)),IF(F265="Fahrrad",IF(D265&gt;4,G265*E265,""),IF(F265="Roller/Motorrad",IF(D265&gt;4,G265*E265,""),IF(F265="Mofa/Moped",IF(D265&gt;4,G265*E265,""),IF(F265="Fahrdienst/Taxi",H265,"")))))))</f>
        <v/>
      </c>
      <c r="J265" s="72" t="str">
        <f t="shared" si="19"/>
        <v/>
      </c>
    </row>
    <row r="266" spans="1:10" ht="16.5">
      <c r="A266" s="66" t="str">
        <f t="shared" si="16"/>
        <v/>
      </c>
      <c r="B266" s="73"/>
      <c r="C266" s="73"/>
      <c r="D266" s="74"/>
      <c r="E266" s="65">
        <f t="shared" si="17"/>
        <v>0</v>
      </c>
      <c r="F266" s="73"/>
      <c r="G266" s="69" t="str">
        <f t="shared" si="18"/>
        <v/>
      </c>
      <c r="H266" s="75"/>
      <c r="I266" s="71" t="str">
        <f>IF(J266="Summe",SUM($I$7:I265),IF(F266="PKW",IF(D266&gt;4,G266*E266,""),IF(F266="ÖPNV",IF(D266&lt;5,"",IF(E266&gt;19,H266,E266*G266)),IF(F266="Fahrrad",IF(D266&gt;4,G266*E266,""),IF(F266="Roller/Motorrad",IF(D266&gt;4,G266*E266,""),IF(F266="Mofa/Moped",IF(D266&gt;4,G266*E266,""),IF(F266="Fahrdienst/Taxi",H266,"")))))))</f>
        <v/>
      </c>
      <c r="J266" s="72" t="str">
        <f t="shared" si="19"/>
        <v/>
      </c>
    </row>
    <row r="267" spans="1:10" ht="16.5">
      <c r="A267" s="66" t="str">
        <f t="shared" si="16"/>
        <v/>
      </c>
      <c r="B267" s="73"/>
      <c r="C267" s="73"/>
      <c r="D267" s="74"/>
      <c r="E267" s="65">
        <f t="shared" si="17"/>
        <v>0</v>
      </c>
      <c r="F267" s="73"/>
      <c r="G267" s="69" t="str">
        <f t="shared" si="18"/>
        <v/>
      </c>
      <c r="H267" s="75"/>
      <c r="I267" s="71" t="str">
        <f>IF(J267="Summe",SUM($I$7:I266),IF(F267="PKW",IF(D267&gt;4,G267*E267,""),IF(F267="ÖPNV",IF(D267&lt;5,"",IF(E267&gt;19,H267,E267*G267)),IF(F267="Fahrrad",IF(D267&gt;4,G267*E267,""),IF(F267="Roller/Motorrad",IF(D267&gt;4,G267*E267,""),IF(F267="Mofa/Moped",IF(D267&gt;4,G267*E267,""),IF(F267="Fahrdienst/Taxi",H267,"")))))))</f>
        <v/>
      </c>
      <c r="J267" s="72" t="str">
        <f t="shared" si="19"/>
        <v/>
      </c>
    </row>
    <row r="268" spans="1:10" ht="16.5">
      <c r="A268" s="66" t="str">
        <f t="shared" si="16"/>
        <v/>
      </c>
      <c r="B268" s="73"/>
      <c r="C268" s="73"/>
      <c r="D268" s="74"/>
      <c r="E268" s="65">
        <f t="shared" si="17"/>
        <v>0</v>
      </c>
      <c r="F268" s="73"/>
      <c r="G268" s="69" t="str">
        <f t="shared" si="18"/>
        <v/>
      </c>
      <c r="H268" s="75"/>
      <c r="I268" s="71" t="str">
        <f>IF(J268="Summe",SUM($I$7:I267),IF(F268="PKW",IF(D268&gt;4,G268*E268,""),IF(F268="ÖPNV",IF(D268&lt;5,"",IF(E268&gt;19,H268,E268*G268)),IF(F268="Fahrrad",IF(D268&gt;4,G268*E268,""),IF(F268="Roller/Motorrad",IF(D268&gt;4,G268*E268,""),IF(F268="Mofa/Moped",IF(D268&gt;4,G268*E268,""),IF(F268="Fahrdienst/Taxi",H268,"")))))))</f>
        <v/>
      </c>
      <c r="J268" s="72" t="str">
        <f t="shared" si="19"/>
        <v/>
      </c>
    </row>
    <row r="269" spans="1:10" ht="16.5">
      <c r="A269" s="66" t="str">
        <f t="shared" si="16"/>
        <v/>
      </c>
      <c r="B269" s="73"/>
      <c r="C269" s="73"/>
      <c r="D269" s="74"/>
      <c r="E269" s="65">
        <f t="shared" si="17"/>
        <v>0</v>
      </c>
      <c r="F269" s="73"/>
      <c r="G269" s="69" t="str">
        <f t="shared" si="18"/>
        <v/>
      </c>
      <c r="H269" s="75"/>
      <c r="I269" s="71" t="str">
        <f>IF(J269="Summe",SUM($I$7:I268),IF(F269="PKW",IF(D269&gt;4,G269*E269,""),IF(F269="ÖPNV",IF(D269&lt;5,"",IF(E269&gt;19,H269,E269*G269)),IF(F269="Fahrrad",IF(D269&gt;4,G269*E269,""),IF(F269="Roller/Motorrad",IF(D269&gt;4,G269*E269,""),IF(F269="Mofa/Moped",IF(D269&gt;4,G269*E269,""),IF(F269="Fahrdienst/Taxi",H269,"")))))))</f>
        <v/>
      </c>
      <c r="J269" s="72" t="str">
        <f t="shared" si="19"/>
        <v/>
      </c>
    </row>
    <row r="270" spans="1:10" ht="16.5">
      <c r="A270" s="66" t="str">
        <f t="shared" si="16"/>
        <v/>
      </c>
      <c r="B270" s="73"/>
      <c r="C270" s="73"/>
      <c r="D270" s="74"/>
      <c r="E270" s="65">
        <f t="shared" si="17"/>
        <v>0</v>
      </c>
      <c r="F270" s="73"/>
      <c r="G270" s="69" t="str">
        <f t="shared" si="18"/>
        <v/>
      </c>
      <c r="H270" s="75"/>
      <c r="I270" s="71" t="str">
        <f>IF(J270="Summe",SUM($I$7:I269),IF(F270="PKW",IF(D270&gt;4,G270*E270,""),IF(F270="ÖPNV",IF(D270&lt;5,"",IF(E270&gt;19,H270,E270*G270)),IF(F270="Fahrrad",IF(D270&gt;4,G270*E270,""),IF(F270="Roller/Motorrad",IF(D270&gt;4,G270*E270,""),IF(F270="Mofa/Moped",IF(D270&gt;4,G270*E270,""),IF(F270="Fahrdienst/Taxi",H270,"")))))))</f>
        <v/>
      </c>
      <c r="J270" s="72" t="str">
        <f t="shared" si="19"/>
        <v/>
      </c>
    </row>
    <row r="271" spans="1:10" ht="16.5">
      <c r="A271" s="66" t="str">
        <f t="shared" si="16"/>
        <v/>
      </c>
      <c r="B271" s="73"/>
      <c r="C271" s="73"/>
      <c r="D271" s="74"/>
      <c r="E271" s="65">
        <f t="shared" si="17"/>
        <v>0</v>
      </c>
      <c r="F271" s="73"/>
      <c r="G271" s="69" t="str">
        <f t="shared" si="18"/>
        <v/>
      </c>
      <c r="H271" s="75"/>
      <c r="I271" s="71" t="str">
        <f>IF(J271="Summe",SUM($I$7:I270),IF(F271="PKW",IF(D271&gt;4,G271*E271,""),IF(F271="ÖPNV",IF(D271&lt;5,"",IF(E271&gt;19,H271,E271*G271)),IF(F271="Fahrrad",IF(D271&gt;4,G271*E271,""),IF(F271="Roller/Motorrad",IF(D271&gt;4,G271*E271,""),IF(F271="Mofa/Moped",IF(D271&gt;4,G271*E271,""),IF(F271="Fahrdienst/Taxi",H271,"")))))))</f>
        <v/>
      </c>
      <c r="J271" s="72" t="str">
        <f t="shared" si="19"/>
        <v/>
      </c>
    </row>
    <row r="272" spans="1:10" ht="16.5">
      <c r="A272" s="66" t="str">
        <f t="shared" si="16"/>
        <v/>
      </c>
      <c r="B272" s="73"/>
      <c r="C272" s="73"/>
      <c r="D272" s="74"/>
      <c r="E272" s="65">
        <f t="shared" si="17"/>
        <v>0</v>
      </c>
      <c r="F272" s="73"/>
      <c r="G272" s="69" t="str">
        <f t="shared" si="18"/>
        <v/>
      </c>
      <c r="H272" s="75"/>
      <c r="I272" s="71" t="str">
        <f>IF(J272="Summe",SUM($I$7:I271),IF(F272="PKW",IF(D272&gt;4,G272*E272,""),IF(F272="ÖPNV",IF(D272&lt;5,"",IF(E272&gt;19,H272,E272*G272)),IF(F272="Fahrrad",IF(D272&gt;4,G272*E272,""),IF(F272="Roller/Motorrad",IF(D272&gt;4,G272*E272,""),IF(F272="Mofa/Moped",IF(D272&gt;4,G272*E272,""),IF(F272="Fahrdienst/Taxi",H272,"")))))))</f>
        <v/>
      </c>
      <c r="J272" s="72" t="str">
        <f t="shared" si="19"/>
        <v/>
      </c>
    </row>
    <row r="273" spans="1:10" ht="16.5">
      <c r="A273" s="66" t="str">
        <f t="shared" si="16"/>
        <v/>
      </c>
      <c r="B273" s="73"/>
      <c r="C273" s="73"/>
      <c r="D273" s="74"/>
      <c r="E273" s="65">
        <f t="shared" si="17"/>
        <v>0</v>
      </c>
      <c r="F273" s="73"/>
      <c r="G273" s="69" t="str">
        <f t="shared" si="18"/>
        <v/>
      </c>
      <c r="H273" s="75"/>
      <c r="I273" s="71" t="str">
        <f>IF(J273="Summe",SUM($I$7:I272),IF(F273="PKW",IF(D273&gt;4,G273*E273,""),IF(F273="ÖPNV",IF(D273&lt;5,"",IF(E273&gt;19,H273,E273*G273)),IF(F273="Fahrrad",IF(D273&gt;4,G273*E273,""),IF(F273="Roller/Motorrad",IF(D273&gt;4,G273*E273,""),IF(F273="Mofa/Moped",IF(D273&gt;4,G273*E273,""),IF(F273="Fahrdienst/Taxi",H273,"")))))))</f>
        <v/>
      </c>
      <c r="J273" s="72" t="str">
        <f t="shared" si="19"/>
        <v/>
      </c>
    </row>
    <row r="274" spans="1:10" ht="16.5">
      <c r="A274" s="66" t="str">
        <f t="shared" si="16"/>
        <v/>
      </c>
      <c r="B274" s="73"/>
      <c r="C274" s="73"/>
      <c r="D274" s="74"/>
      <c r="E274" s="65">
        <f t="shared" si="17"/>
        <v>0</v>
      </c>
      <c r="F274" s="73"/>
      <c r="G274" s="69" t="str">
        <f t="shared" si="18"/>
        <v/>
      </c>
      <c r="H274" s="75"/>
      <c r="I274" s="71" t="str">
        <f>IF(J274="Summe",SUM($I$7:I273),IF(F274="PKW",IF(D274&gt;4,G274*E274,""),IF(F274="ÖPNV",IF(D274&lt;5,"",IF(E274&gt;19,H274,E274*G274)),IF(F274="Fahrrad",IF(D274&gt;4,G274*E274,""),IF(F274="Roller/Motorrad",IF(D274&gt;4,G274*E274,""),IF(F274="Mofa/Moped",IF(D274&gt;4,G274*E274,""),IF(F274="Fahrdienst/Taxi",H274,"")))))))</f>
        <v/>
      </c>
      <c r="J274" s="72" t="str">
        <f t="shared" si="19"/>
        <v/>
      </c>
    </row>
    <row r="275" spans="1:10" ht="16.5">
      <c r="A275" s="66" t="str">
        <f t="shared" si="16"/>
        <v/>
      </c>
      <c r="B275" s="73"/>
      <c r="C275" s="73"/>
      <c r="D275" s="74"/>
      <c r="E275" s="65">
        <f t="shared" si="17"/>
        <v>0</v>
      </c>
      <c r="F275" s="73"/>
      <c r="G275" s="69" t="str">
        <f t="shared" si="18"/>
        <v/>
      </c>
      <c r="H275" s="75"/>
      <c r="I275" s="71" t="str">
        <f>IF(J275="Summe",SUM($I$7:I274),IF(F275="PKW",IF(D275&gt;4,G275*E275,""),IF(F275="ÖPNV",IF(D275&lt;5,"",IF(E275&gt;19,H275,E275*G275)),IF(F275="Fahrrad",IF(D275&gt;4,G275*E275,""),IF(F275="Roller/Motorrad",IF(D275&gt;4,G275*E275,""),IF(F275="Mofa/Moped",IF(D275&gt;4,G275*E275,""),IF(F275="Fahrdienst/Taxi",H275,"")))))))</f>
        <v/>
      </c>
      <c r="J275" s="72" t="str">
        <f t="shared" si="19"/>
        <v/>
      </c>
    </row>
    <row r="276" spans="1:10" ht="16.5">
      <c r="A276" s="66" t="str">
        <f t="shared" si="16"/>
        <v/>
      </c>
      <c r="B276" s="73"/>
      <c r="C276" s="73"/>
      <c r="D276" s="74"/>
      <c r="E276" s="65">
        <f t="shared" si="17"/>
        <v>0</v>
      </c>
      <c r="F276" s="73"/>
      <c r="G276" s="69" t="str">
        <f t="shared" si="18"/>
        <v/>
      </c>
      <c r="H276" s="75"/>
      <c r="I276" s="71" t="str">
        <f>IF(J276="Summe",SUM($I$7:I275),IF(F276="PKW",IF(D276&gt;4,G276*E276,""),IF(F276="ÖPNV",IF(D276&lt;5,"",IF(E276&gt;19,H276,E276*G276)),IF(F276="Fahrrad",IF(D276&gt;4,G276*E276,""),IF(F276="Roller/Motorrad",IF(D276&gt;4,G276*E276,""),IF(F276="Mofa/Moped",IF(D276&gt;4,G276*E276,""),IF(F276="Fahrdienst/Taxi",H276,"")))))))</f>
        <v/>
      </c>
      <c r="J276" s="72" t="str">
        <f t="shared" si="19"/>
        <v/>
      </c>
    </row>
    <row r="277" spans="1:10" ht="16.5">
      <c r="A277" s="66" t="str">
        <f t="shared" si="16"/>
        <v/>
      </c>
      <c r="B277" s="73"/>
      <c r="C277" s="73"/>
      <c r="D277" s="74"/>
      <c r="E277" s="65">
        <f t="shared" si="17"/>
        <v>0</v>
      </c>
      <c r="F277" s="73"/>
      <c r="G277" s="69" t="str">
        <f t="shared" si="18"/>
        <v/>
      </c>
      <c r="H277" s="75"/>
      <c r="I277" s="71" t="str">
        <f>IF(J277="Summe",SUM($I$7:I276),IF(F277="PKW",IF(D277&gt;4,G277*E277,""),IF(F277="ÖPNV",IF(D277&lt;5,"",IF(E277&gt;19,H277,E277*G277)),IF(F277="Fahrrad",IF(D277&gt;4,G277*E277,""),IF(F277="Roller/Motorrad",IF(D277&gt;4,G277*E277,""),IF(F277="Mofa/Moped",IF(D277&gt;4,G277*E277,""),IF(F277="Fahrdienst/Taxi",H277,"")))))))</f>
        <v/>
      </c>
      <c r="J277" s="72" t="str">
        <f t="shared" si="19"/>
        <v/>
      </c>
    </row>
    <row r="278" spans="1:10" ht="16.5">
      <c r="A278" s="66" t="str">
        <f t="shared" si="16"/>
        <v/>
      </c>
      <c r="B278" s="73"/>
      <c r="C278" s="73"/>
      <c r="D278" s="74"/>
      <c r="E278" s="65">
        <f t="shared" si="17"/>
        <v>0</v>
      </c>
      <c r="F278" s="73"/>
      <c r="G278" s="69" t="str">
        <f t="shared" si="18"/>
        <v/>
      </c>
      <c r="H278" s="75"/>
      <c r="I278" s="71" t="str">
        <f>IF(J278="Summe",SUM($I$7:I277),IF(F278="PKW",IF(D278&gt;4,G278*E278,""),IF(F278="ÖPNV",IF(D278&lt;5,"",IF(E278&gt;19,H278,E278*G278)),IF(F278="Fahrrad",IF(D278&gt;4,G278*E278,""),IF(F278="Roller/Motorrad",IF(D278&gt;4,G278*E278,""),IF(F278="Mofa/Moped",IF(D278&gt;4,G278*E278,""),IF(F278="Fahrdienst/Taxi",H278,"")))))))</f>
        <v/>
      </c>
      <c r="J278" s="72" t="str">
        <f t="shared" si="19"/>
        <v/>
      </c>
    </row>
    <row r="279" spans="1:10" ht="16.5">
      <c r="A279" s="66" t="str">
        <f t="shared" si="16"/>
        <v/>
      </c>
      <c r="B279" s="73"/>
      <c r="C279" s="73"/>
      <c r="D279" s="74"/>
      <c r="E279" s="65">
        <f t="shared" si="17"/>
        <v>0</v>
      </c>
      <c r="F279" s="73"/>
      <c r="G279" s="69" t="str">
        <f t="shared" si="18"/>
        <v/>
      </c>
      <c r="H279" s="75"/>
      <c r="I279" s="71" t="str">
        <f>IF(J279="Summe",SUM($I$7:I278),IF(F279="PKW",IF(D279&gt;4,G279*E279,""),IF(F279="ÖPNV",IF(D279&lt;5,"",IF(E279&gt;19,H279,E279*G279)),IF(F279="Fahrrad",IF(D279&gt;4,G279*E279,""),IF(F279="Roller/Motorrad",IF(D279&gt;4,G279*E279,""),IF(F279="Mofa/Moped",IF(D279&gt;4,G279*E279,""),IF(F279="Fahrdienst/Taxi",H279,"")))))))</f>
        <v/>
      </c>
      <c r="J279" s="72" t="str">
        <f t="shared" si="19"/>
        <v/>
      </c>
    </row>
    <row r="280" spans="1:10" ht="16.5">
      <c r="A280" s="66" t="str">
        <f t="shared" si="16"/>
        <v/>
      </c>
      <c r="B280" s="73"/>
      <c r="C280" s="73"/>
      <c r="D280" s="74"/>
      <c r="E280" s="65">
        <f t="shared" si="17"/>
        <v>0</v>
      </c>
      <c r="F280" s="73"/>
      <c r="G280" s="69" t="str">
        <f t="shared" si="18"/>
        <v/>
      </c>
      <c r="H280" s="75"/>
      <c r="I280" s="71" t="str">
        <f>IF(J280="Summe",SUM($I$7:I279),IF(F280="PKW",IF(D280&gt;4,G280*E280,""),IF(F280="ÖPNV",IF(D280&lt;5,"",IF(E280&gt;19,H280,E280*G280)),IF(F280="Fahrrad",IF(D280&gt;4,G280*E280,""),IF(F280="Roller/Motorrad",IF(D280&gt;4,G280*E280,""),IF(F280="Mofa/Moped",IF(D280&gt;4,G280*E280,""),IF(F280="Fahrdienst/Taxi",H280,"")))))))</f>
        <v/>
      </c>
      <c r="J280" s="72" t="str">
        <f t="shared" si="19"/>
        <v/>
      </c>
    </row>
    <row r="281" spans="1:10" ht="16.5">
      <c r="A281" s="66" t="str">
        <f t="shared" si="16"/>
        <v/>
      </c>
      <c r="B281" s="73"/>
      <c r="C281" s="73"/>
      <c r="D281" s="74"/>
      <c r="E281" s="65">
        <f t="shared" si="17"/>
        <v>0</v>
      </c>
      <c r="F281" s="73"/>
      <c r="G281" s="69" t="str">
        <f t="shared" si="18"/>
        <v/>
      </c>
      <c r="H281" s="75"/>
      <c r="I281" s="71" t="str">
        <f>IF(J281="Summe",SUM($I$7:I280),IF(F281="PKW",IF(D281&gt;4,G281*E281,""),IF(F281="ÖPNV",IF(D281&lt;5,"",IF(E281&gt;19,H281,E281*G281)),IF(F281="Fahrrad",IF(D281&gt;4,G281*E281,""),IF(F281="Roller/Motorrad",IF(D281&gt;4,G281*E281,""),IF(F281="Mofa/Moped",IF(D281&gt;4,G281*E281,""),IF(F281="Fahrdienst/Taxi",H281,"")))))))</f>
        <v/>
      </c>
      <c r="J281" s="72" t="str">
        <f t="shared" si="19"/>
        <v/>
      </c>
    </row>
    <row r="282" spans="1:10" ht="16.5">
      <c r="A282" s="66" t="str">
        <f t="shared" si="16"/>
        <v/>
      </c>
      <c r="B282" s="73"/>
      <c r="C282" s="73"/>
      <c r="D282" s="74"/>
      <c r="E282" s="65">
        <f t="shared" si="17"/>
        <v>0</v>
      </c>
      <c r="F282" s="73"/>
      <c r="G282" s="69" t="str">
        <f t="shared" si="18"/>
        <v/>
      </c>
      <c r="H282" s="75"/>
      <c r="I282" s="71" t="str">
        <f>IF(J282="Summe",SUM($I$7:I281),IF(F282="PKW",IF(D282&gt;4,G282*E282,""),IF(F282="ÖPNV",IF(D282&lt;5,"",IF(E282&gt;19,H282,E282*G282)),IF(F282="Fahrrad",IF(D282&gt;4,G282*E282,""),IF(F282="Roller/Motorrad",IF(D282&gt;4,G282*E282,""),IF(F282="Mofa/Moped",IF(D282&gt;4,G282*E282,""),IF(F282="Fahrdienst/Taxi",H282,"")))))))</f>
        <v/>
      </c>
      <c r="J282" s="72" t="str">
        <f t="shared" si="19"/>
        <v/>
      </c>
    </row>
    <row r="283" spans="1:10" ht="16.5">
      <c r="A283" s="66" t="str">
        <f t="shared" si="16"/>
        <v/>
      </c>
      <c r="B283" s="73"/>
      <c r="C283" s="73"/>
      <c r="D283" s="74"/>
      <c r="E283" s="65">
        <f t="shared" si="17"/>
        <v>0</v>
      </c>
      <c r="F283" s="73"/>
      <c r="G283" s="69" t="str">
        <f t="shared" si="18"/>
        <v/>
      </c>
      <c r="H283" s="75"/>
      <c r="I283" s="71" t="str">
        <f>IF(J283="Summe",SUM($I$7:I282),IF(F283="PKW",IF(D283&gt;4,G283*E283,""),IF(F283="ÖPNV",IF(D283&lt;5,"",IF(E283&gt;19,H283,E283*G283)),IF(F283="Fahrrad",IF(D283&gt;4,G283*E283,""),IF(F283="Roller/Motorrad",IF(D283&gt;4,G283*E283,""),IF(F283="Mofa/Moped",IF(D283&gt;4,G283*E283,""),IF(F283="Fahrdienst/Taxi",H283,"")))))))</f>
        <v/>
      </c>
      <c r="J283" s="72" t="str">
        <f t="shared" si="19"/>
        <v/>
      </c>
    </row>
    <row r="284" spans="1:10" ht="16.5">
      <c r="A284" s="66" t="str">
        <f t="shared" si="16"/>
        <v/>
      </c>
      <c r="B284" s="73"/>
      <c r="C284" s="73"/>
      <c r="D284" s="74"/>
      <c r="E284" s="65">
        <f t="shared" si="17"/>
        <v>0</v>
      </c>
      <c r="F284" s="73"/>
      <c r="G284" s="69" t="str">
        <f t="shared" si="18"/>
        <v/>
      </c>
      <c r="H284" s="75"/>
      <c r="I284" s="71" t="str">
        <f>IF(J284="Summe",SUM($I$7:I283),IF(F284="PKW",IF(D284&gt;4,G284*E284,""),IF(F284="ÖPNV",IF(D284&lt;5,"",IF(E284&gt;19,H284,E284*G284)),IF(F284="Fahrrad",IF(D284&gt;4,G284*E284,""),IF(F284="Roller/Motorrad",IF(D284&gt;4,G284*E284,""),IF(F284="Mofa/Moped",IF(D284&gt;4,G284*E284,""),IF(F284="Fahrdienst/Taxi",H284,"")))))))</f>
        <v/>
      </c>
      <c r="J284" s="72" t="str">
        <f t="shared" si="19"/>
        <v/>
      </c>
    </row>
    <row r="285" spans="1:10" ht="16.5">
      <c r="A285" s="66" t="str">
        <f t="shared" si="16"/>
        <v/>
      </c>
      <c r="B285" s="73"/>
      <c r="C285" s="73"/>
      <c r="D285" s="74"/>
      <c r="E285" s="65">
        <f t="shared" si="17"/>
        <v>0</v>
      </c>
      <c r="F285" s="73"/>
      <c r="G285" s="69" t="str">
        <f t="shared" si="18"/>
        <v/>
      </c>
      <c r="H285" s="75"/>
      <c r="I285" s="71" t="str">
        <f>IF(J285="Summe",SUM($I$7:I284),IF(F285="PKW",IF(D285&gt;4,G285*E285,""),IF(F285="ÖPNV",IF(D285&lt;5,"",IF(E285&gt;19,H285,E285*G285)),IF(F285="Fahrrad",IF(D285&gt;4,G285*E285,""),IF(F285="Roller/Motorrad",IF(D285&gt;4,G285*E285,""),IF(F285="Mofa/Moped",IF(D285&gt;4,G285*E285,""),IF(F285="Fahrdienst/Taxi",H285,"")))))))</f>
        <v/>
      </c>
      <c r="J285" s="72" t="str">
        <f t="shared" si="19"/>
        <v/>
      </c>
    </row>
    <row r="286" spans="1:10" ht="16.5">
      <c r="A286" s="66" t="str">
        <f t="shared" si="16"/>
        <v/>
      </c>
      <c r="B286" s="73"/>
      <c r="C286" s="73"/>
      <c r="D286" s="74"/>
      <c r="E286" s="65">
        <f t="shared" si="17"/>
        <v>0</v>
      </c>
      <c r="F286" s="73"/>
      <c r="G286" s="69" t="str">
        <f t="shared" si="18"/>
        <v/>
      </c>
      <c r="H286" s="75"/>
      <c r="I286" s="71" t="str">
        <f>IF(J286="Summe",SUM($I$7:I285),IF(F286="PKW",IF(D286&gt;4,G286*E286,""),IF(F286="ÖPNV",IF(D286&lt;5,"",IF(E286&gt;19,H286,E286*G286)),IF(F286="Fahrrad",IF(D286&gt;4,G286*E286,""),IF(F286="Roller/Motorrad",IF(D286&gt;4,G286*E286,""),IF(F286="Mofa/Moped",IF(D286&gt;4,G286*E286,""),IF(F286="Fahrdienst/Taxi",H286,"")))))))</f>
        <v/>
      </c>
      <c r="J286" s="72" t="str">
        <f t="shared" si="19"/>
        <v/>
      </c>
    </row>
    <row r="287" spans="1:10" ht="16.5">
      <c r="A287" s="66" t="str">
        <f t="shared" si="16"/>
        <v/>
      </c>
      <c r="B287" s="73"/>
      <c r="C287" s="73"/>
      <c r="D287" s="74"/>
      <c r="E287" s="65">
        <f t="shared" si="17"/>
        <v>0</v>
      </c>
      <c r="F287" s="73"/>
      <c r="G287" s="69" t="str">
        <f t="shared" si="18"/>
        <v/>
      </c>
      <c r="H287" s="75"/>
      <c r="I287" s="71" t="str">
        <f>IF(J287="Summe",SUM($I$7:I286),IF(F287="PKW",IF(D287&gt;4,G287*E287,""),IF(F287="ÖPNV",IF(D287&lt;5,"",IF(E287&gt;19,H287,E287*G287)),IF(F287="Fahrrad",IF(D287&gt;4,G287*E287,""),IF(F287="Roller/Motorrad",IF(D287&gt;4,G287*E287,""),IF(F287="Mofa/Moped",IF(D287&gt;4,G287*E287,""),IF(F287="Fahrdienst/Taxi",H287,"")))))))</f>
        <v/>
      </c>
      <c r="J287" s="72" t="str">
        <f t="shared" si="19"/>
        <v/>
      </c>
    </row>
    <row r="288" spans="1:10" ht="16.5">
      <c r="A288" s="66" t="str">
        <f t="shared" si="16"/>
        <v/>
      </c>
      <c r="B288" s="73"/>
      <c r="C288" s="73"/>
      <c r="D288" s="74"/>
      <c r="E288" s="65">
        <f t="shared" si="17"/>
        <v>0</v>
      </c>
      <c r="F288" s="73"/>
      <c r="G288" s="69" t="str">
        <f t="shared" si="18"/>
        <v/>
      </c>
      <c r="H288" s="75"/>
      <c r="I288" s="71" t="str">
        <f>IF(J288="Summe",SUM($I$7:I287),IF(F288="PKW",IF(D288&gt;4,G288*E288,""),IF(F288="ÖPNV",IF(D288&lt;5,"",IF(E288&gt;19,H288,E288*G288)),IF(F288="Fahrrad",IF(D288&gt;4,G288*E288,""),IF(F288="Roller/Motorrad",IF(D288&gt;4,G288*E288,""),IF(F288="Mofa/Moped",IF(D288&gt;4,G288*E288,""),IF(F288="Fahrdienst/Taxi",H288,"")))))))</f>
        <v/>
      </c>
      <c r="J288" s="72" t="str">
        <f t="shared" si="19"/>
        <v/>
      </c>
    </row>
    <row r="289" spans="1:10" ht="16.5">
      <c r="A289" s="66" t="str">
        <f t="shared" si="16"/>
        <v/>
      </c>
      <c r="B289" s="73"/>
      <c r="C289" s="73"/>
      <c r="D289" s="74"/>
      <c r="E289" s="65">
        <f t="shared" si="17"/>
        <v>0</v>
      </c>
      <c r="F289" s="73"/>
      <c r="G289" s="69" t="str">
        <f t="shared" si="18"/>
        <v/>
      </c>
      <c r="H289" s="75"/>
      <c r="I289" s="71" t="str">
        <f>IF(J289="Summe",SUM($I$7:I288),IF(F289="PKW",IF(D289&gt;4,G289*E289,""),IF(F289="ÖPNV",IF(D289&lt;5,"",IF(E289&gt;19,H289,E289*G289)),IF(F289="Fahrrad",IF(D289&gt;4,G289*E289,""),IF(F289="Roller/Motorrad",IF(D289&gt;4,G289*E289,""),IF(F289="Mofa/Moped",IF(D289&gt;4,G289*E289,""),IF(F289="Fahrdienst/Taxi",H289,"")))))))</f>
        <v/>
      </c>
      <c r="J289" s="72" t="str">
        <f t="shared" si="19"/>
        <v/>
      </c>
    </row>
    <row r="290" spans="1:10" ht="16.5">
      <c r="A290" s="66" t="str">
        <f t="shared" si="16"/>
        <v/>
      </c>
      <c r="B290" s="73"/>
      <c r="C290" s="73"/>
      <c r="D290" s="74"/>
      <c r="E290" s="65">
        <f t="shared" si="17"/>
        <v>0</v>
      </c>
      <c r="F290" s="73"/>
      <c r="G290" s="69" t="str">
        <f t="shared" si="18"/>
        <v/>
      </c>
      <c r="H290" s="75"/>
      <c r="I290" s="71" t="str">
        <f>IF(J290="Summe",SUM($I$7:I289),IF(F290="PKW",IF(D290&gt;4,G290*E290,""),IF(F290="ÖPNV",IF(D290&lt;5,"",IF(E290&gt;19,H290,E290*G290)),IF(F290="Fahrrad",IF(D290&gt;4,G290*E290,""),IF(F290="Roller/Motorrad",IF(D290&gt;4,G290*E290,""),IF(F290="Mofa/Moped",IF(D290&gt;4,G290*E290,""),IF(F290="Fahrdienst/Taxi",H290,"")))))))</f>
        <v/>
      </c>
      <c r="J290" s="72" t="str">
        <f t="shared" si="19"/>
        <v/>
      </c>
    </row>
    <row r="291" spans="1:10" ht="16.5">
      <c r="A291" s="66" t="str">
        <f t="shared" si="16"/>
        <v/>
      </c>
      <c r="B291" s="73"/>
      <c r="C291" s="73"/>
      <c r="D291" s="74"/>
      <c r="E291" s="65">
        <f t="shared" si="17"/>
        <v>0</v>
      </c>
      <c r="F291" s="73"/>
      <c r="G291" s="69" t="str">
        <f t="shared" si="18"/>
        <v/>
      </c>
      <c r="H291" s="75"/>
      <c r="I291" s="71" t="str">
        <f>IF(J291="Summe",SUM($I$7:I290),IF(F291="PKW",IF(D291&gt;4,G291*E291,""),IF(F291="ÖPNV",IF(D291&lt;5,"",IF(E291&gt;19,H291,E291*G291)),IF(F291="Fahrrad",IF(D291&gt;4,G291*E291,""),IF(F291="Roller/Motorrad",IF(D291&gt;4,G291*E291,""),IF(F291="Mofa/Moped",IF(D291&gt;4,G291*E291,""),IF(F291="Fahrdienst/Taxi",H291,"")))))))</f>
        <v/>
      </c>
      <c r="J291" s="72" t="str">
        <f t="shared" si="19"/>
        <v/>
      </c>
    </row>
    <row r="292" spans="1:10" ht="16.5">
      <c r="A292" s="66" t="str">
        <f t="shared" si="16"/>
        <v/>
      </c>
      <c r="B292" s="73"/>
      <c r="C292" s="73"/>
      <c r="D292" s="74"/>
      <c r="E292" s="65">
        <f t="shared" si="17"/>
        <v>0</v>
      </c>
      <c r="F292" s="73"/>
      <c r="G292" s="69" t="str">
        <f t="shared" si="18"/>
        <v/>
      </c>
      <c r="H292" s="75"/>
      <c r="I292" s="71" t="str">
        <f>IF(J292="Summe",SUM($I$7:I291),IF(F292="PKW",IF(D292&gt;4,G292*E292,""),IF(F292="ÖPNV",IF(D292&lt;5,"",IF(E292&gt;19,H292,E292*G292)),IF(F292="Fahrrad",IF(D292&gt;4,G292*E292,""),IF(F292="Roller/Motorrad",IF(D292&gt;4,G292*E292,""),IF(F292="Mofa/Moped",IF(D292&gt;4,G292*E292,""),IF(F292="Fahrdienst/Taxi",H292,"")))))))</f>
        <v/>
      </c>
      <c r="J292" s="72" t="str">
        <f t="shared" si="19"/>
        <v/>
      </c>
    </row>
    <row r="293" spans="1:10" ht="16.5">
      <c r="A293" s="66" t="str">
        <f t="shared" si="16"/>
        <v/>
      </c>
      <c r="B293" s="73"/>
      <c r="C293" s="73"/>
      <c r="D293" s="74"/>
      <c r="E293" s="65">
        <f t="shared" si="17"/>
        <v>0</v>
      </c>
      <c r="F293" s="73"/>
      <c r="G293" s="69" t="str">
        <f t="shared" si="18"/>
        <v/>
      </c>
      <c r="H293" s="75"/>
      <c r="I293" s="71" t="str">
        <f>IF(J293="Summe",SUM($I$7:I292),IF(F293="PKW",IF(D293&gt;4,G293*E293,""),IF(F293="ÖPNV",IF(D293&lt;5,"",IF(E293&gt;19,H293,E293*G293)),IF(F293="Fahrrad",IF(D293&gt;4,G293*E293,""),IF(F293="Roller/Motorrad",IF(D293&gt;4,G293*E293,""),IF(F293="Mofa/Moped",IF(D293&gt;4,G293*E293,""),IF(F293="Fahrdienst/Taxi",H293,"")))))))</f>
        <v/>
      </c>
      <c r="J293" s="72" t="str">
        <f t="shared" si="19"/>
        <v/>
      </c>
    </row>
    <row r="294" spans="1:10" ht="16.5">
      <c r="A294" s="66" t="str">
        <f t="shared" si="16"/>
        <v/>
      </c>
      <c r="B294" s="73"/>
      <c r="C294" s="73"/>
      <c r="D294" s="74"/>
      <c r="E294" s="65">
        <f t="shared" si="17"/>
        <v>0</v>
      </c>
      <c r="F294" s="73"/>
      <c r="G294" s="69" t="str">
        <f t="shared" si="18"/>
        <v/>
      </c>
      <c r="H294" s="75"/>
      <c r="I294" s="71" t="str">
        <f>IF(J294="Summe",SUM($I$7:I293),IF(F294="PKW",IF(D294&gt;4,G294*E294,""),IF(F294="ÖPNV",IF(D294&lt;5,"",IF(E294&gt;19,H294,E294*G294)),IF(F294="Fahrrad",IF(D294&gt;4,G294*E294,""),IF(F294="Roller/Motorrad",IF(D294&gt;4,G294*E294,""),IF(F294="Mofa/Moped",IF(D294&gt;4,G294*E294,""),IF(F294="Fahrdienst/Taxi",H294,"")))))))</f>
        <v/>
      </c>
      <c r="J294" s="72" t="str">
        <f t="shared" si="19"/>
        <v/>
      </c>
    </row>
    <row r="295" spans="1:10" ht="16.5">
      <c r="A295" s="66" t="str">
        <f t="shared" si="16"/>
        <v/>
      </c>
      <c r="B295" s="73"/>
      <c r="C295" s="73"/>
      <c r="D295" s="74"/>
      <c r="E295" s="65">
        <f t="shared" si="17"/>
        <v>0</v>
      </c>
      <c r="F295" s="73"/>
      <c r="G295" s="69" t="str">
        <f t="shared" si="18"/>
        <v/>
      </c>
      <c r="H295" s="75"/>
      <c r="I295" s="71" t="str">
        <f>IF(J295="Summe",SUM($I$7:I294),IF(F295="PKW",IF(D295&gt;4,G295*E295,""),IF(F295="ÖPNV",IF(D295&lt;5,"",IF(E295&gt;19,H295,E295*G295)),IF(F295="Fahrrad",IF(D295&gt;4,G295*E295,""),IF(F295="Roller/Motorrad",IF(D295&gt;4,G295*E295,""),IF(F295="Mofa/Moped",IF(D295&gt;4,G295*E295,""),IF(F295="Fahrdienst/Taxi",H295,"")))))))</f>
        <v/>
      </c>
      <c r="J295" s="72" t="str">
        <f t="shared" si="19"/>
        <v/>
      </c>
    </row>
    <row r="296" spans="1:10" ht="16.5">
      <c r="A296" s="66" t="str">
        <f t="shared" si="16"/>
        <v/>
      </c>
      <c r="B296" s="73"/>
      <c r="C296" s="73"/>
      <c r="D296" s="74"/>
      <c r="E296" s="65">
        <f t="shared" si="17"/>
        <v>0</v>
      </c>
      <c r="F296" s="73"/>
      <c r="G296" s="69" t="str">
        <f t="shared" si="18"/>
        <v/>
      </c>
      <c r="H296" s="75"/>
      <c r="I296" s="71" t="str">
        <f>IF(J296="Summe",SUM($I$7:I295),IF(F296="PKW",IF(D296&gt;4,G296*E296,""),IF(F296="ÖPNV",IF(D296&lt;5,"",IF(E296&gt;19,H296,E296*G296)),IF(F296="Fahrrad",IF(D296&gt;4,G296*E296,""),IF(F296="Roller/Motorrad",IF(D296&gt;4,G296*E296,""),IF(F296="Mofa/Moped",IF(D296&gt;4,G296*E296,""),IF(F296="Fahrdienst/Taxi",H296,"")))))))</f>
        <v/>
      </c>
      <c r="J296" s="72" t="str">
        <f t="shared" si="19"/>
        <v/>
      </c>
    </row>
    <row r="297" spans="1:10" ht="16.5">
      <c r="A297" s="66" t="str">
        <f t="shared" si="16"/>
        <v/>
      </c>
      <c r="B297" s="73"/>
      <c r="C297" s="73"/>
      <c r="D297" s="74"/>
      <c r="E297" s="65">
        <f t="shared" si="17"/>
        <v>0</v>
      </c>
      <c r="F297" s="73"/>
      <c r="G297" s="69" t="str">
        <f t="shared" si="18"/>
        <v/>
      </c>
      <c r="H297" s="75"/>
      <c r="I297" s="71" t="str">
        <f>IF(J297="Summe",SUM($I$7:I296),IF(F297="PKW",IF(D297&gt;4,G297*E297,""),IF(F297="ÖPNV",IF(D297&lt;5,"",IF(E297&gt;19,H297,E297*G297)),IF(F297="Fahrrad",IF(D297&gt;4,G297*E297,""),IF(F297="Roller/Motorrad",IF(D297&gt;4,G297*E297,""),IF(F297="Mofa/Moped",IF(D297&gt;4,G297*E297,""),IF(F297="Fahrdienst/Taxi",H297,"")))))))</f>
        <v/>
      </c>
      <c r="J297" s="72" t="str">
        <f t="shared" si="19"/>
        <v/>
      </c>
    </row>
    <row r="298" spans="1:10" ht="16.5">
      <c r="A298" s="66" t="str">
        <f t="shared" si="16"/>
        <v/>
      </c>
      <c r="B298" s="73"/>
      <c r="C298" s="73"/>
      <c r="D298" s="74"/>
      <c r="E298" s="65">
        <f t="shared" si="17"/>
        <v>0</v>
      </c>
      <c r="F298" s="73"/>
      <c r="G298" s="69" t="str">
        <f t="shared" si="18"/>
        <v/>
      </c>
      <c r="H298" s="75"/>
      <c r="I298" s="71" t="str">
        <f>IF(J298="Summe",SUM($I$7:I297),IF(F298="PKW",IF(D298&gt;4,G298*E298,""),IF(F298="ÖPNV",IF(D298&lt;5,"",IF(E298&gt;19,H298,E298*G298)),IF(F298="Fahrrad",IF(D298&gt;4,G298*E298,""),IF(F298="Roller/Motorrad",IF(D298&gt;4,G298*E298,""),IF(F298="Mofa/Moped",IF(D298&gt;4,G298*E298,""),IF(F298="Fahrdienst/Taxi",H298,"")))))))</f>
        <v/>
      </c>
      <c r="J298" s="72" t="str">
        <f t="shared" si="19"/>
        <v/>
      </c>
    </row>
    <row r="299" spans="1:10" ht="16.5">
      <c r="A299" s="66" t="str">
        <f t="shared" si="16"/>
        <v/>
      </c>
      <c r="B299" s="73"/>
      <c r="C299" s="73"/>
      <c r="D299" s="74"/>
      <c r="E299" s="65">
        <f t="shared" si="17"/>
        <v>0</v>
      </c>
      <c r="F299" s="73"/>
      <c r="G299" s="69" t="str">
        <f t="shared" si="18"/>
        <v/>
      </c>
      <c r="H299" s="75"/>
      <c r="I299" s="71" t="str">
        <f>IF(J299="Summe",SUM($I$7:I298),IF(F299="PKW",IF(D299&gt;4,G299*E299,""),IF(F299="ÖPNV",IF(D299&lt;5,"",IF(E299&gt;19,H299,E299*G299)),IF(F299="Fahrrad",IF(D299&gt;4,G299*E299,""),IF(F299="Roller/Motorrad",IF(D299&gt;4,G299*E299,""),IF(F299="Mofa/Moped",IF(D299&gt;4,G299*E299,""),IF(F299="Fahrdienst/Taxi",H299,"")))))))</f>
        <v/>
      </c>
      <c r="J299" s="72" t="str">
        <f t="shared" si="19"/>
        <v/>
      </c>
    </row>
    <row r="300" spans="1:10" ht="17.25" thickBot="1">
      <c r="A300" s="66" t="str">
        <f t="shared" si="16"/>
        <v/>
      </c>
      <c r="B300" s="73"/>
      <c r="C300" s="73"/>
      <c r="D300" s="74"/>
      <c r="E300" s="65">
        <f t="shared" si="17"/>
        <v>0</v>
      </c>
      <c r="F300" s="73"/>
      <c r="G300" s="69" t="str">
        <f t="shared" si="18"/>
        <v/>
      </c>
      <c r="H300" s="75"/>
      <c r="I300" s="71" t="str">
        <f>IF(J300="Summe",SUM($I$7:I299),IF(F300="PKW",IF(D300&gt;4,G300*E300,""),IF(F300="ÖPNV",IF(D300&lt;5,"",IF(E300&gt;19,H300,E300*G300)),IF(F300="Fahrrad",IF(D300&gt;4,G300*E300,""),IF(F300="Roller/Motorrad",IF(D300&gt;4,G300*E300,""),IF(F300="Mofa/Moped",IF(D300&gt;4,G300*E300,""),IF(F300="Fahrdienst/Taxi",H300,"")))))))</f>
        <v/>
      </c>
      <c r="J300" s="77" t="str">
        <f t="shared" si="19"/>
        <v/>
      </c>
    </row>
    <row r="301" spans="1:10" ht="16.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ht="16.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ht="16.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ht="16.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ht="16.5">
      <c r="A305" s="57"/>
      <c r="B305" s="57"/>
      <c r="C305" s="57"/>
      <c r="D305" s="57"/>
      <c r="E305" s="57"/>
      <c r="F305" s="57"/>
      <c r="G305" s="57"/>
      <c r="H305" s="57"/>
      <c r="I305" s="57"/>
      <c r="J305" s="59"/>
    </row>
    <row r="306" spans="1:10">
      <c r="B306" s="1"/>
      <c r="C306" s="1"/>
      <c r="D306" s="1"/>
      <c r="E306" s="1"/>
      <c r="G306" s="1"/>
      <c r="H306" s="1"/>
      <c r="I306" s="1"/>
    </row>
  </sheetData>
  <sheetProtection algorithmName="SHA-512" hashValue="SiimAlaOwSnrJObTRWG9sSnegNNrT/UJ7pSZ1U63LJn4d3fGxGYqWsGmCEKl+RRlUr+patIHl86hpNKphETj9w==" saltValue="io7LVzdfuQYcmlGrefUiow==" spinCount="100000" sheet="1" formatCells="0" insertRows="0" deleteRows="0" sort="0"/>
  <mergeCells count="2">
    <mergeCell ref="I3:J3"/>
    <mergeCell ref="I4:J4"/>
  </mergeCells>
  <dataValidations disablePrompts="1" count="5">
    <dataValidation type="date" allowBlank="1" showInputMessage="1" showErrorMessage="1" sqref="B301">
      <formula1>44562</formula1>
      <formula2>55153</formula2>
    </dataValidation>
    <dataValidation type="whole" allowBlank="1" showInputMessage="1" showErrorMessage="1" sqref="E7:E300">
      <formula1>1</formula1>
      <formula2>500</formula2>
    </dataValidation>
    <dataValidation type="decimal" allowBlank="1" showInputMessage="1" showErrorMessage="1" sqref="H7:H300 G8:G300">
      <formula1>0</formula1>
      <formula2>1000</formula2>
    </dataValidation>
    <dataValidation type="decimal" allowBlank="1" showInputMessage="1" showErrorMessage="1" sqref="A7:A300">
      <formula1>1</formula1>
      <formula2>9.99999999999999E+22</formula2>
    </dataValidation>
    <dataValidation type="whole" allowBlank="1" showInputMessage="1" showErrorMessage="1" sqref="D7:D300">
      <formula1>1</formula1>
      <formula2>31</formula2>
    </dataValidation>
  </dataValidations>
  <pageMargins left="0.7" right="0.7" top="1.04" bottom="0.78740157499999996" header="0.3" footer="0.3"/>
  <pageSetup paperSize="9" scale="72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12
Erstellt durch M. Steinle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UI,Standard"&amp;10Bezirk Schwaben
SG 2A&amp;R&amp;"Segoe UI,Standard"&amp;10Version 15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Tabelle2!$G$4:$G$9</xm:f>
          </x14:formula1>
          <xm:sqref>F7:F300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zoomScaleNormal="100" workbookViewId="0">
      <selection activeCell="A13" sqref="A13"/>
    </sheetView>
  </sheetViews>
  <sheetFormatPr baseColWidth="10" defaultRowHeight="14.25"/>
  <cols>
    <col min="2" max="2" width="9.75" customWidth="1"/>
    <col min="3" max="3" width="22.25" customWidth="1"/>
    <col min="4" max="4" width="20" customWidth="1"/>
    <col min="5" max="5" width="11.625" customWidth="1"/>
    <col min="6" max="6" width="8" customWidth="1"/>
    <col min="7" max="7" width="11.125" customWidth="1"/>
    <col min="8" max="9" width="14" customWidth="1"/>
    <col min="10" max="10" width="20.5" customWidth="1"/>
    <col min="11" max="11" width="19.625" customWidth="1"/>
  </cols>
  <sheetData>
    <row r="1" spans="1:12" ht="16.5">
      <c r="A1" s="59"/>
      <c r="B1" s="58"/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2" ht="20.25">
      <c r="A2" s="93" t="s">
        <v>84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2"/>
    </row>
    <row r="3" spans="1:12" ht="16.5">
      <c r="A3" s="59" t="s">
        <v>10</v>
      </c>
      <c r="B3" s="177" t="str">
        <f>Abrechnung!B5</f>
        <v>Bitte wählen</v>
      </c>
      <c r="C3" s="177"/>
      <c r="D3" s="177"/>
      <c r="E3" s="58"/>
      <c r="F3" s="58"/>
      <c r="G3" s="58"/>
      <c r="H3" s="58"/>
      <c r="I3" s="58"/>
      <c r="J3" s="58"/>
      <c r="K3" s="79" t="str">
        <f>Abrechnung!E3</f>
        <v>I. Quartal</v>
      </c>
      <c r="L3" s="3"/>
    </row>
    <row r="4" spans="1:12" ht="16.5">
      <c r="A4" s="59"/>
      <c r="B4" s="80"/>
      <c r="C4" s="80"/>
      <c r="D4" s="80"/>
      <c r="E4" s="58"/>
      <c r="F4" s="58"/>
      <c r="G4" s="58"/>
      <c r="H4" s="58"/>
      <c r="I4" s="58"/>
      <c r="J4" s="58"/>
      <c r="K4" s="79">
        <f>Abrechnung!F3</f>
        <v>2025</v>
      </c>
      <c r="L4" s="3"/>
    </row>
    <row r="5" spans="1:12" ht="17.25" thickBot="1">
      <c r="A5" s="59"/>
      <c r="B5" s="58"/>
      <c r="C5" s="58"/>
      <c r="D5" s="58"/>
      <c r="E5" s="58"/>
      <c r="F5" s="58"/>
      <c r="G5" s="58"/>
      <c r="H5" s="58"/>
      <c r="I5" s="58"/>
      <c r="J5" s="58"/>
      <c r="K5" s="58"/>
      <c r="L5" s="2"/>
    </row>
    <row r="6" spans="1:12" ht="60.75" thickBot="1">
      <c r="A6" s="81" t="s">
        <v>86</v>
      </c>
      <c r="B6" s="82" t="s">
        <v>1</v>
      </c>
      <c r="C6" s="82" t="s">
        <v>2</v>
      </c>
      <c r="D6" s="61" t="s">
        <v>3</v>
      </c>
      <c r="E6" s="62" t="s">
        <v>90</v>
      </c>
      <c r="F6" s="62" t="s">
        <v>78</v>
      </c>
      <c r="G6" s="62" t="s">
        <v>5</v>
      </c>
      <c r="H6" s="62" t="s">
        <v>79</v>
      </c>
      <c r="I6" s="62" t="s">
        <v>89</v>
      </c>
      <c r="J6" s="63" t="s">
        <v>80</v>
      </c>
      <c r="K6" s="64" t="s">
        <v>85</v>
      </c>
    </row>
    <row r="7" spans="1:12" s="1" customFormat="1" ht="16.5">
      <c r="A7" s="134" t="str">
        <f t="shared" ref="A7:A70" si="0">IF(K7="Summe","GESAMTSUMME","")</f>
        <v/>
      </c>
      <c r="B7" s="128"/>
      <c r="C7" s="122" t="s">
        <v>92</v>
      </c>
      <c r="D7" s="114"/>
      <c r="E7" s="115"/>
      <c r="F7" s="111">
        <f t="shared" ref="F7:F70" si="1">E7*2</f>
        <v>0</v>
      </c>
      <c r="G7" s="114"/>
      <c r="H7" s="109" t="str">
        <f t="shared" ref="H7:H70" si="2">IF(AND(K7="Ausnahme",G7="ÖPNV"),I7/F7,"")</f>
        <v/>
      </c>
      <c r="I7" s="116"/>
      <c r="J7" s="117"/>
      <c r="K7" s="119" t="str">
        <f>IF(G7="Fahrdienst/Taxi","Abrechnung beigefügt","")</f>
        <v/>
      </c>
    </row>
    <row r="8" spans="1:12" s="1" customFormat="1" ht="16.5">
      <c r="A8" s="135" t="str">
        <f t="shared" si="0"/>
        <v/>
      </c>
      <c r="B8" s="83"/>
      <c r="C8" s="73"/>
      <c r="D8" s="73"/>
      <c r="E8" s="74"/>
      <c r="F8" s="84">
        <f t="shared" si="1"/>
        <v>0</v>
      </c>
      <c r="G8" s="73"/>
      <c r="H8" s="69" t="str">
        <f t="shared" si="2"/>
        <v/>
      </c>
      <c r="I8" s="75"/>
      <c r="J8" s="71" t="str">
        <f>IF(K8="Summe",SUM($J$7:J7),IF(G8="PKW",IF(E8&gt;4,H8*F8,""),IF(G8="ÖPNV",IF(E8&lt;5,"",IF(F8&gt;19,I8,F8*H8)),IF(G8="Fahrrad",IF(E8&gt;4,H8*F8,""),IF(G8="Roller/Motorrad",IF(E8&gt;4,H8*F8,""),IF(G8="Mofa/Moped",IF(E8&gt;4,H8*F8,""),IF(G8="Fahrdienst/Taxi",I8,"")))))))</f>
        <v/>
      </c>
      <c r="K8" s="130" t="str">
        <f t="shared" ref="K8:K70" si="3">IF(G8="Fahrdienst/Taxi","Abrechnung beigefügt","")</f>
        <v/>
      </c>
    </row>
    <row r="9" spans="1:12" s="1" customFormat="1" ht="16.5">
      <c r="A9" s="135" t="str">
        <f t="shared" si="0"/>
        <v/>
      </c>
      <c r="B9" s="83"/>
      <c r="C9" s="73"/>
      <c r="D9" s="73"/>
      <c r="E9" s="74"/>
      <c r="F9" s="84">
        <f t="shared" si="1"/>
        <v>0</v>
      </c>
      <c r="G9" s="73"/>
      <c r="H9" s="69" t="str">
        <f t="shared" si="2"/>
        <v/>
      </c>
      <c r="I9" s="75"/>
      <c r="J9" s="71" t="str">
        <f>IF(K9="Summe",SUM($J$7:J8),IF(G9="PKW",IF(E9&gt;4,H9*F9,""),IF(G9="ÖPNV",IF(E9&lt;5,"",IF(F9&gt;19,I9,F9*H9)),IF(G9="Fahrrad",IF(E9&gt;4,H9*F9,""),IF(G9="Roller/Motorrad",IF(E9&gt;4,H9*F9,""),IF(G9="Mofa/Moped",IF(E9&gt;4,H9*F9,""),IF(G9="Fahrdienst/Taxi",I9,"")))))))</f>
        <v/>
      </c>
      <c r="K9" s="130" t="str">
        <f t="shared" si="3"/>
        <v/>
      </c>
    </row>
    <row r="10" spans="1:12" s="1" customFormat="1" ht="16.5">
      <c r="A10" s="135" t="str">
        <f t="shared" si="0"/>
        <v/>
      </c>
      <c r="B10" s="83"/>
      <c r="C10" s="73"/>
      <c r="D10" s="73"/>
      <c r="E10" s="74"/>
      <c r="F10" s="84">
        <f t="shared" si="1"/>
        <v>0</v>
      </c>
      <c r="G10" s="73"/>
      <c r="H10" s="69" t="str">
        <f t="shared" si="2"/>
        <v/>
      </c>
      <c r="I10" s="75"/>
      <c r="J10" s="71" t="str">
        <f>IF(K10="Summe",SUM($J$7:J9),IF(G10="PKW",IF(E10&gt;4,H10*F10,""),IF(G10="ÖPNV",IF(E10&lt;5,"",IF(F10&gt;19,I10,F10*H10)),IF(G10="Fahrrad",IF(E10&gt;4,H10*F10,""),IF(G10="Roller/Motorrad",IF(E10&gt;4,H10*F10,""),IF(G10="Mofa/Moped",IF(E10&gt;4,H10*F10,""),IF(G10="Fahrdienst/Taxi",I10,"")))))))</f>
        <v/>
      </c>
      <c r="K10" s="130" t="str">
        <f t="shared" si="3"/>
        <v/>
      </c>
    </row>
    <row r="11" spans="1:12" s="1" customFormat="1" ht="16.5">
      <c r="A11" s="135" t="str">
        <f t="shared" si="0"/>
        <v/>
      </c>
      <c r="B11" s="83"/>
      <c r="C11" s="73"/>
      <c r="D11" s="73"/>
      <c r="E11" s="74"/>
      <c r="F11" s="84">
        <f t="shared" si="1"/>
        <v>0</v>
      </c>
      <c r="G11" s="73"/>
      <c r="H11" s="69" t="str">
        <f t="shared" si="2"/>
        <v/>
      </c>
      <c r="I11" s="75"/>
      <c r="J11" s="71" t="str">
        <f>IF(K11="Summe",SUM($J$7:J10),IF(G11="PKW",IF(E11&gt;4,H11*F11,""),IF(G11="ÖPNV",IF(E11&lt;5,"",IF(F11&gt;19,I11,F11*H11)),IF(G11="Fahrrad",IF(E11&gt;4,H11*F11,""),IF(G11="Roller/Motorrad",IF(E11&gt;4,H11*F11,""),IF(G11="Mofa/Moped",IF(E11&gt;4,H11*F11,""),IF(G11="Fahrdienst/Taxi",I11,"")))))))</f>
        <v/>
      </c>
      <c r="K11" s="130" t="str">
        <f t="shared" si="3"/>
        <v/>
      </c>
    </row>
    <row r="12" spans="1:12" s="1" customFormat="1" ht="16.5">
      <c r="A12" s="135" t="str">
        <f t="shared" si="0"/>
        <v/>
      </c>
      <c r="B12" s="83"/>
      <c r="C12" s="73"/>
      <c r="D12" s="73"/>
      <c r="E12" s="74"/>
      <c r="F12" s="84">
        <f t="shared" si="1"/>
        <v>0</v>
      </c>
      <c r="G12" s="73"/>
      <c r="H12" s="69" t="str">
        <f t="shared" si="2"/>
        <v/>
      </c>
      <c r="I12" s="75"/>
      <c r="J12" s="71" t="str">
        <f>IF(K12="Summe",SUM($J$7:J11),IF(G12="PKW",IF(E12&gt;4,H12*F12,""),IF(G12="ÖPNV",IF(E12&lt;5,"",IF(F12&gt;19,I12,F12*H12)),IF(G12="Fahrrad",IF(E12&gt;4,H12*F12,""),IF(G12="Roller/Motorrad",IF(E12&gt;4,H12*F12,""),IF(G12="Mofa/Moped",IF(E12&gt;4,H12*F12,""),IF(G12="Fahrdienst/Taxi",I12,"")))))))</f>
        <v/>
      </c>
      <c r="K12" s="130" t="str">
        <f t="shared" si="3"/>
        <v/>
      </c>
    </row>
    <row r="13" spans="1:12" s="1" customFormat="1" ht="16.5">
      <c r="A13" s="135" t="str">
        <f t="shared" si="0"/>
        <v/>
      </c>
      <c r="B13" s="83"/>
      <c r="C13" s="73"/>
      <c r="D13" s="73"/>
      <c r="E13" s="74"/>
      <c r="F13" s="84">
        <f t="shared" si="1"/>
        <v>0</v>
      </c>
      <c r="G13" s="73"/>
      <c r="H13" s="69" t="str">
        <f t="shared" si="2"/>
        <v/>
      </c>
      <c r="I13" s="75"/>
      <c r="J13" s="71" t="str">
        <f>IF(K13="Summe",SUM($J$7:J12),IF(G13="PKW",IF(E13&gt;4,H13*F13,""),IF(G13="ÖPNV",IF(E13&lt;5,"",IF(F13&gt;19,I13,F13*H13)),IF(G13="Fahrrad",IF(E13&gt;4,H13*F13,""),IF(G13="Roller/Motorrad",IF(E13&gt;4,H13*F13,""),IF(G13="Mofa/Moped",IF(E13&gt;4,H13*F13,""),IF(G13="Fahrdienst/Taxi",I13,"")))))))</f>
        <v/>
      </c>
      <c r="K13" s="130" t="str">
        <f t="shared" si="3"/>
        <v/>
      </c>
    </row>
    <row r="14" spans="1:12" s="1" customFormat="1" ht="16.5">
      <c r="A14" s="135" t="str">
        <f t="shared" si="0"/>
        <v/>
      </c>
      <c r="B14" s="83"/>
      <c r="C14" s="73"/>
      <c r="D14" s="73"/>
      <c r="E14" s="74"/>
      <c r="F14" s="84">
        <f t="shared" si="1"/>
        <v>0</v>
      </c>
      <c r="G14" s="73"/>
      <c r="H14" s="69" t="str">
        <f t="shared" si="2"/>
        <v/>
      </c>
      <c r="I14" s="75"/>
      <c r="J14" s="71" t="str">
        <f>IF(K14="Summe",SUM($J$7:J13),IF(G14="PKW",IF(E14&gt;4,H14*F14,""),IF(G14="ÖPNV",IF(E14&lt;5,"",IF(F14&gt;19,I14,F14*H14)),IF(G14="Fahrrad",IF(E14&gt;4,H14*F14,""),IF(G14="Roller/Motorrad",IF(E14&gt;4,H14*F14,""),IF(G14="Mofa/Moped",IF(E14&gt;4,H14*F14,""),IF(G14="Fahrdienst/Taxi",I14,"")))))))</f>
        <v/>
      </c>
      <c r="K14" s="130" t="str">
        <f t="shared" si="3"/>
        <v/>
      </c>
    </row>
    <row r="15" spans="1:12" s="1" customFormat="1" ht="16.5">
      <c r="A15" s="135" t="str">
        <f t="shared" si="0"/>
        <v/>
      </c>
      <c r="B15" s="83"/>
      <c r="C15" s="73"/>
      <c r="D15" s="73"/>
      <c r="E15" s="74"/>
      <c r="F15" s="84">
        <f t="shared" si="1"/>
        <v>0</v>
      </c>
      <c r="G15" s="73"/>
      <c r="H15" s="69" t="str">
        <f t="shared" si="2"/>
        <v/>
      </c>
      <c r="I15" s="75"/>
      <c r="J15" s="71" t="str">
        <f>IF(K15="Summe",SUM($J$7:J14),IF(G15="PKW",IF(E15&gt;4,H15*F15,""),IF(G15="ÖPNV",IF(E15&lt;5,"",IF(F15&gt;19,I15,F15*H15)),IF(G15="Fahrrad",IF(E15&gt;4,H15*F15,""),IF(G15="Roller/Motorrad",IF(E15&gt;4,H15*F15,""),IF(G15="Mofa/Moped",IF(E15&gt;4,H15*F15,""),IF(G15="Fahrdienst/Taxi",I15,"")))))))</f>
        <v/>
      </c>
      <c r="K15" s="130" t="str">
        <f t="shared" si="3"/>
        <v/>
      </c>
    </row>
    <row r="16" spans="1:12" s="1" customFormat="1" ht="16.5">
      <c r="A16" s="135" t="str">
        <f t="shared" si="0"/>
        <v/>
      </c>
      <c r="B16" s="83"/>
      <c r="C16" s="73"/>
      <c r="D16" s="73"/>
      <c r="E16" s="74"/>
      <c r="F16" s="84">
        <f t="shared" si="1"/>
        <v>0</v>
      </c>
      <c r="G16" s="73"/>
      <c r="H16" s="69" t="str">
        <f t="shared" si="2"/>
        <v/>
      </c>
      <c r="I16" s="75"/>
      <c r="J16" s="71" t="str">
        <f>IF(K16="Summe",SUM($J$7:J15),IF(G16="PKW",IF(E16&gt;4,H16*F16,""),IF(G16="ÖPNV",IF(E16&lt;5,"",IF(F16&gt;19,I16,F16*H16)),IF(G16="Fahrrad",IF(E16&gt;4,H16*F16,""),IF(G16="Roller/Motorrad",IF(E16&gt;4,H16*F16,""),IF(G16="Mofa/Moped",IF(E16&gt;4,H16*F16,""),IF(G16="Fahrdienst/Taxi",I16,"")))))))</f>
        <v/>
      </c>
      <c r="K16" s="130" t="str">
        <f t="shared" si="3"/>
        <v/>
      </c>
    </row>
    <row r="17" spans="1:11" s="1" customFormat="1" ht="14.45" customHeight="1">
      <c r="A17" s="135" t="str">
        <f t="shared" si="0"/>
        <v/>
      </c>
      <c r="B17" s="83"/>
      <c r="C17" s="73"/>
      <c r="D17" s="73"/>
      <c r="E17" s="74"/>
      <c r="F17" s="84">
        <f t="shared" si="1"/>
        <v>0</v>
      </c>
      <c r="G17" s="73"/>
      <c r="H17" s="69" t="str">
        <f t="shared" si="2"/>
        <v/>
      </c>
      <c r="I17" s="75"/>
      <c r="J17" s="71" t="str">
        <f>IF(K17="Summe",SUM($J$7:J16),IF(G17="PKW",IF(E17&gt;4,H17*F17,""),IF(G17="ÖPNV",IF(E17&lt;5,"",IF(F17&gt;19,I17,F17*H17)),IF(G17="Fahrrad",IF(E17&gt;4,H17*F17,""),IF(G17="Roller/Motorrad",IF(E17&gt;4,H17*F17,""),IF(G17="Mofa/Moped",IF(E17&gt;4,H17*F17,""),IF(G17="Fahrdienst/Taxi",I17,"")))))))</f>
        <v/>
      </c>
      <c r="K17" s="130" t="str">
        <f t="shared" si="3"/>
        <v/>
      </c>
    </row>
    <row r="18" spans="1:11" s="1" customFormat="1" ht="16.5">
      <c r="A18" s="135" t="str">
        <f t="shared" si="0"/>
        <v/>
      </c>
      <c r="B18" s="83"/>
      <c r="C18" s="73"/>
      <c r="D18" s="73"/>
      <c r="E18" s="74"/>
      <c r="F18" s="84">
        <f t="shared" si="1"/>
        <v>0</v>
      </c>
      <c r="G18" s="73"/>
      <c r="H18" s="69" t="str">
        <f t="shared" si="2"/>
        <v/>
      </c>
      <c r="I18" s="75"/>
      <c r="J18" s="71" t="str">
        <f>IF(K18="Summe",SUM($J$7:J17),IF(G18="PKW",IF(E18&gt;4,H18*F18,""),IF(G18="ÖPNV",IF(E18&lt;5,"",IF(F18&gt;19,I18,F18*H18)),IF(G18="Fahrrad",IF(E18&gt;4,H18*F18,""),IF(G18="Roller/Motorrad",IF(E18&gt;4,H18*F18,""),IF(G18="Mofa/Moped",IF(E18&gt;4,H18*F18,""),IF(G18="Fahrdienst/Taxi",I18,"")))))))</f>
        <v/>
      </c>
      <c r="K18" s="130" t="str">
        <f t="shared" si="3"/>
        <v/>
      </c>
    </row>
    <row r="19" spans="1:11" s="1" customFormat="1" ht="16.5">
      <c r="A19" s="135" t="str">
        <f t="shared" si="0"/>
        <v/>
      </c>
      <c r="B19" s="83"/>
      <c r="C19" s="73"/>
      <c r="D19" s="73"/>
      <c r="E19" s="74"/>
      <c r="F19" s="84">
        <f t="shared" si="1"/>
        <v>0</v>
      </c>
      <c r="G19" s="73"/>
      <c r="H19" s="69" t="str">
        <f t="shared" si="2"/>
        <v/>
      </c>
      <c r="I19" s="75"/>
      <c r="J19" s="71" t="str">
        <f>IF(K19="Summe",SUM($J$7:J18),IF(G19="PKW",IF(E19&gt;4,H19*F19,""),IF(G19="ÖPNV",IF(E19&lt;5,"",IF(F19&gt;19,I19,F19*H19)),IF(G19="Fahrrad",IF(E19&gt;4,H19*F19,""),IF(G19="Roller/Motorrad",IF(E19&gt;4,H19*F19,""),IF(G19="Mofa/Moped",IF(E19&gt;4,H19*F19,""),IF(G19="Fahrdienst/Taxi",I19,"")))))))</f>
        <v/>
      </c>
      <c r="K19" s="130" t="str">
        <f t="shared" si="3"/>
        <v/>
      </c>
    </row>
    <row r="20" spans="1:11" s="1" customFormat="1" ht="16.5">
      <c r="A20" s="135" t="str">
        <f t="shared" si="0"/>
        <v/>
      </c>
      <c r="B20" s="83"/>
      <c r="C20" s="73"/>
      <c r="D20" s="73"/>
      <c r="E20" s="74"/>
      <c r="F20" s="84">
        <f t="shared" si="1"/>
        <v>0</v>
      </c>
      <c r="G20" s="73"/>
      <c r="H20" s="69" t="str">
        <f t="shared" si="2"/>
        <v/>
      </c>
      <c r="I20" s="75"/>
      <c r="J20" s="71" t="str">
        <f>IF(K20="Summe",SUM($J$7:J19),IF(G20="PKW",IF(E20&gt;4,H20*F20,""),IF(G20="ÖPNV",IF(E20&lt;5,"",IF(F20&gt;19,I20,F20*H20)),IF(G20="Fahrrad",IF(E20&gt;4,H20*F20,""),IF(G20="Roller/Motorrad",IF(E20&gt;4,H20*F20,""),IF(G20="Mofa/Moped",IF(E20&gt;4,H20*F20,""),IF(G20="Fahrdienst/Taxi",I20,"")))))))</f>
        <v/>
      </c>
      <c r="K20" s="130" t="str">
        <f t="shared" si="3"/>
        <v/>
      </c>
    </row>
    <row r="21" spans="1:11" s="1" customFormat="1" ht="16.5">
      <c r="A21" s="135" t="str">
        <f t="shared" si="0"/>
        <v/>
      </c>
      <c r="B21" s="83"/>
      <c r="C21" s="73"/>
      <c r="D21" s="73"/>
      <c r="E21" s="74"/>
      <c r="F21" s="84">
        <f t="shared" si="1"/>
        <v>0</v>
      </c>
      <c r="G21" s="73"/>
      <c r="H21" s="69" t="str">
        <f t="shared" si="2"/>
        <v/>
      </c>
      <c r="I21" s="75"/>
      <c r="J21" s="71" t="str">
        <f>IF(K21="Summe",SUM($J$7:J20),IF(G21="PKW",IF(E21&gt;4,H21*F21,""),IF(G21="ÖPNV",IF(E21&lt;5,"",IF(F21&gt;19,I21,F21*H21)),IF(G21="Fahrrad",IF(E21&gt;4,H21*F21,""),IF(G21="Roller/Motorrad",IF(E21&gt;4,H21*F21,""),IF(G21="Mofa/Moped",IF(E21&gt;4,H21*F21,""),IF(G21="Fahrdienst/Taxi",I21,"")))))))</f>
        <v/>
      </c>
      <c r="K21" s="130" t="str">
        <f t="shared" si="3"/>
        <v/>
      </c>
    </row>
    <row r="22" spans="1:11" s="1" customFormat="1" ht="16.5">
      <c r="A22" s="135" t="str">
        <f t="shared" si="0"/>
        <v/>
      </c>
      <c r="B22" s="83"/>
      <c r="C22" s="73"/>
      <c r="D22" s="73"/>
      <c r="E22" s="74"/>
      <c r="F22" s="84">
        <f t="shared" si="1"/>
        <v>0</v>
      </c>
      <c r="G22" s="73"/>
      <c r="H22" s="69" t="str">
        <f t="shared" si="2"/>
        <v/>
      </c>
      <c r="I22" s="75"/>
      <c r="J22" s="71" t="str">
        <f>IF(K22="Summe",SUM($J$7:J21),IF(G22="PKW",IF(E22&gt;4,H22*F22,""),IF(G22="ÖPNV",IF(E22&lt;5,"",IF(F22&gt;19,I22,F22*H22)),IF(G22="Fahrrad",IF(E22&gt;4,H22*F22,""),IF(G22="Roller/Motorrad",IF(E22&gt;4,H22*F22,""),IF(G22="Mofa/Moped",IF(E22&gt;4,H22*F22,""),IF(G22="Fahrdienst/Taxi",I22,"")))))))</f>
        <v/>
      </c>
      <c r="K22" s="130" t="str">
        <f t="shared" si="3"/>
        <v/>
      </c>
    </row>
    <row r="23" spans="1:11" s="1" customFormat="1" ht="16.5">
      <c r="A23" s="135" t="str">
        <f t="shared" si="0"/>
        <v/>
      </c>
      <c r="B23" s="83"/>
      <c r="C23" s="73"/>
      <c r="D23" s="73"/>
      <c r="E23" s="74"/>
      <c r="F23" s="84">
        <f t="shared" si="1"/>
        <v>0</v>
      </c>
      <c r="G23" s="73"/>
      <c r="H23" s="69" t="str">
        <f t="shared" si="2"/>
        <v/>
      </c>
      <c r="I23" s="75"/>
      <c r="J23" s="71" t="str">
        <f>IF(K23="Summe",SUM($J$7:J22),IF(G23="PKW",IF(E23&gt;4,H23*F23,""),IF(G23="ÖPNV",IF(E23&lt;5,"",IF(F23&gt;19,I23,F23*H23)),IF(G23="Fahrrad",IF(E23&gt;4,H23*F23,""),IF(G23="Roller/Motorrad",IF(E23&gt;4,H23*F23,""),IF(G23="Mofa/Moped",IF(E23&gt;4,H23*F23,""),IF(G23="Fahrdienst/Taxi",I23,"")))))))</f>
        <v/>
      </c>
      <c r="K23" s="130" t="str">
        <f t="shared" si="3"/>
        <v/>
      </c>
    </row>
    <row r="24" spans="1:11" s="1" customFormat="1" ht="16.5">
      <c r="A24" s="135" t="str">
        <f t="shared" si="0"/>
        <v/>
      </c>
      <c r="B24" s="83"/>
      <c r="C24" s="73"/>
      <c r="D24" s="73"/>
      <c r="E24" s="74"/>
      <c r="F24" s="84">
        <f t="shared" si="1"/>
        <v>0</v>
      </c>
      <c r="G24" s="73"/>
      <c r="H24" s="69" t="str">
        <f t="shared" si="2"/>
        <v/>
      </c>
      <c r="I24" s="75"/>
      <c r="J24" s="71" t="str">
        <f>IF(K24="Summe",SUM($J$7:J23),IF(G24="PKW",IF(E24&gt;4,H24*F24,""),IF(G24="ÖPNV",IF(E24&lt;5,"",IF(F24&gt;19,I24,F24*H24)),IF(G24="Fahrrad",IF(E24&gt;4,H24*F24,""),IF(G24="Roller/Motorrad",IF(E24&gt;4,H24*F24,""),IF(G24="Mofa/Moped",IF(E24&gt;4,H24*F24,""),IF(G24="Fahrdienst/Taxi",I24,"")))))))</f>
        <v/>
      </c>
      <c r="K24" s="130" t="str">
        <f t="shared" si="3"/>
        <v/>
      </c>
    </row>
    <row r="25" spans="1:11" s="1" customFormat="1" ht="16.5">
      <c r="A25" s="135" t="str">
        <f t="shared" si="0"/>
        <v/>
      </c>
      <c r="B25" s="83"/>
      <c r="C25" s="73"/>
      <c r="D25" s="73"/>
      <c r="E25" s="74"/>
      <c r="F25" s="84">
        <f t="shared" si="1"/>
        <v>0</v>
      </c>
      <c r="G25" s="73"/>
      <c r="H25" s="69" t="str">
        <f t="shared" si="2"/>
        <v/>
      </c>
      <c r="I25" s="75"/>
      <c r="J25" s="71" t="str">
        <f>IF(K25="Summe",SUM($J$7:J24),IF(G25="PKW",IF(E25&gt;4,H25*F25,""),IF(G25="ÖPNV",IF(E25&lt;5,"",IF(F25&gt;19,I25,F25*H25)),IF(G25="Fahrrad",IF(E25&gt;4,H25*F25,""),IF(G25="Roller/Motorrad",IF(E25&gt;4,H25*F25,""),IF(G25="Mofa/Moped",IF(E25&gt;4,H25*F25,""),IF(G25="Fahrdienst/Taxi",I25,"")))))))</f>
        <v/>
      </c>
      <c r="K25" s="130" t="str">
        <f t="shared" si="3"/>
        <v/>
      </c>
    </row>
    <row r="26" spans="1:11" s="1" customFormat="1" ht="16.5">
      <c r="A26" s="135" t="str">
        <f t="shared" si="0"/>
        <v/>
      </c>
      <c r="B26" s="83"/>
      <c r="C26" s="73"/>
      <c r="D26" s="73"/>
      <c r="E26" s="74"/>
      <c r="F26" s="84">
        <f t="shared" si="1"/>
        <v>0</v>
      </c>
      <c r="G26" s="73"/>
      <c r="H26" s="69" t="str">
        <f t="shared" si="2"/>
        <v/>
      </c>
      <c r="I26" s="75"/>
      <c r="J26" s="71" t="str">
        <f>IF(K26="Summe",SUM($J$7:J25),IF(G26="PKW",IF(E26&gt;4,H26*F26,""),IF(G26="ÖPNV",IF(E26&lt;5,"",IF(F26&gt;19,I26,F26*H26)),IF(G26="Fahrrad",IF(E26&gt;4,H26*F26,""),IF(G26="Roller/Motorrad",IF(E26&gt;4,H26*F26,""),IF(G26="Mofa/Moped",IF(E26&gt;4,H26*F26,""),IF(G26="Fahrdienst/Taxi",I26,"")))))))</f>
        <v/>
      </c>
      <c r="K26" s="130" t="str">
        <f t="shared" si="3"/>
        <v/>
      </c>
    </row>
    <row r="27" spans="1:11" s="1" customFormat="1" ht="16.5">
      <c r="A27" s="135" t="str">
        <f t="shared" si="0"/>
        <v/>
      </c>
      <c r="B27" s="83"/>
      <c r="C27" s="73"/>
      <c r="D27" s="73"/>
      <c r="E27" s="74"/>
      <c r="F27" s="84">
        <f t="shared" si="1"/>
        <v>0</v>
      </c>
      <c r="G27" s="73"/>
      <c r="H27" s="69" t="str">
        <f t="shared" si="2"/>
        <v/>
      </c>
      <c r="I27" s="75"/>
      <c r="J27" s="71" t="str">
        <f>IF(K27="Summe",SUM($J$7:J26),IF(G27="PKW",IF(E27&gt;4,H27*F27,""),IF(G27="ÖPNV",IF(E27&lt;5,"",IF(F27&gt;19,I27,F27*H27)),IF(G27="Fahrrad",IF(E27&gt;4,H27*F27,""),IF(G27="Roller/Motorrad",IF(E27&gt;4,H27*F27,""),IF(G27="Mofa/Moped",IF(E27&gt;4,H27*F27,""),IF(G27="Fahrdienst/Taxi",I27,"")))))))</f>
        <v/>
      </c>
      <c r="K27" s="130" t="str">
        <f t="shared" si="3"/>
        <v/>
      </c>
    </row>
    <row r="28" spans="1:11" s="1" customFormat="1" ht="16.5">
      <c r="A28" s="135" t="str">
        <f t="shared" si="0"/>
        <v/>
      </c>
      <c r="B28" s="83"/>
      <c r="C28" s="73"/>
      <c r="D28" s="73"/>
      <c r="E28" s="74"/>
      <c r="F28" s="84">
        <f t="shared" si="1"/>
        <v>0</v>
      </c>
      <c r="G28" s="73"/>
      <c r="H28" s="69" t="str">
        <f t="shared" si="2"/>
        <v/>
      </c>
      <c r="I28" s="75"/>
      <c r="J28" s="71" t="str">
        <f>IF(K28="Summe",SUM($J$7:J27),IF(G28="PKW",IF(E28&gt;4,H28*F28,""),IF(G28="ÖPNV",IF(E28&lt;5,"",IF(F28&gt;19,I28,F28*H28)),IF(G28="Fahrrad",IF(E28&gt;4,H28*F28,""),IF(G28="Roller/Motorrad",IF(E28&gt;4,H28*F28,""),IF(G28="Mofa/Moped",IF(E28&gt;4,H28*F28,""),IF(G28="Fahrdienst/Taxi",I28,"")))))))</f>
        <v/>
      </c>
      <c r="K28" s="130" t="str">
        <f t="shared" si="3"/>
        <v/>
      </c>
    </row>
    <row r="29" spans="1:11" s="1" customFormat="1" ht="16.5">
      <c r="A29" s="135" t="str">
        <f t="shared" si="0"/>
        <v/>
      </c>
      <c r="B29" s="83"/>
      <c r="C29" s="73"/>
      <c r="D29" s="73"/>
      <c r="E29" s="74"/>
      <c r="F29" s="84">
        <f t="shared" si="1"/>
        <v>0</v>
      </c>
      <c r="G29" s="73"/>
      <c r="H29" s="69" t="str">
        <f t="shared" si="2"/>
        <v/>
      </c>
      <c r="I29" s="75"/>
      <c r="J29" s="71" t="str">
        <f>IF(K29="Summe",SUM($J$7:J28),IF(G29="PKW",IF(E29&gt;4,H29*F29,""),IF(G29="ÖPNV",IF(E29&lt;5,"",IF(F29&gt;19,I29,F29*H29)),IF(G29="Fahrrad",IF(E29&gt;4,H29*F29,""),IF(G29="Roller/Motorrad",IF(E29&gt;4,H29*F29,""),IF(G29="Mofa/Moped",IF(E29&gt;4,H29*F29,""),IF(G29="Fahrdienst/Taxi",I29,"")))))))</f>
        <v/>
      </c>
      <c r="K29" s="130" t="str">
        <f t="shared" si="3"/>
        <v/>
      </c>
    </row>
    <row r="30" spans="1:11" s="1" customFormat="1" ht="16.5">
      <c r="A30" s="135" t="str">
        <f t="shared" si="0"/>
        <v/>
      </c>
      <c r="B30" s="83"/>
      <c r="C30" s="73"/>
      <c r="D30" s="73"/>
      <c r="E30" s="74"/>
      <c r="F30" s="84">
        <f t="shared" si="1"/>
        <v>0</v>
      </c>
      <c r="G30" s="73"/>
      <c r="H30" s="69" t="str">
        <f t="shared" si="2"/>
        <v/>
      </c>
      <c r="I30" s="75"/>
      <c r="J30" s="71" t="str">
        <f>IF(K30="Summe",SUM($J$7:J29),IF(G30="PKW",IF(E30&gt;4,H30*F30,""),IF(G30="ÖPNV",IF(E30&lt;5,"",IF(F30&gt;19,I30,F30*H30)),IF(G30="Fahrrad",IF(E30&gt;4,H30*F30,""),IF(G30="Roller/Motorrad",IF(E30&gt;4,H30*F30,""),IF(G30="Mofa/Moped",IF(E30&gt;4,H30*F30,""),IF(G30="Fahrdienst/Taxi",I30,"")))))))</f>
        <v/>
      </c>
      <c r="K30" s="130" t="str">
        <f t="shared" si="3"/>
        <v/>
      </c>
    </row>
    <row r="31" spans="1:11" s="1" customFormat="1" ht="16.5">
      <c r="A31" s="135" t="str">
        <f t="shared" si="0"/>
        <v/>
      </c>
      <c r="B31" s="83"/>
      <c r="C31" s="73"/>
      <c r="D31" s="73"/>
      <c r="E31" s="74"/>
      <c r="F31" s="84">
        <f t="shared" si="1"/>
        <v>0</v>
      </c>
      <c r="G31" s="73"/>
      <c r="H31" s="69" t="str">
        <f t="shared" si="2"/>
        <v/>
      </c>
      <c r="I31" s="75"/>
      <c r="J31" s="71" t="str">
        <f>IF(K31="Summe",SUM($J$7:J30),IF(G31="PKW",IF(E31&gt;4,H31*F31,""),IF(G31="ÖPNV",IF(E31&lt;5,"",IF(F31&gt;19,I31,F31*H31)),IF(G31="Fahrrad",IF(E31&gt;4,H31*F31,""),IF(G31="Roller/Motorrad",IF(E31&gt;4,H31*F31,""),IF(G31="Mofa/Moped",IF(E31&gt;4,H31*F31,""),IF(G31="Fahrdienst/Taxi",I31,"")))))))</f>
        <v/>
      </c>
      <c r="K31" s="130" t="str">
        <f t="shared" si="3"/>
        <v/>
      </c>
    </row>
    <row r="32" spans="1:11" s="1" customFormat="1" ht="16.5">
      <c r="A32" s="135" t="str">
        <f t="shared" si="0"/>
        <v/>
      </c>
      <c r="B32" s="83"/>
      <c r="C32" s="73"/>
      <c r="D32" s="73"/>
      <c r="E32" s="74"/>
      <c r="F32" s="84">
        <f t="shared" si="1"/>
        <v>0</v>
      </c>
      <c r="G32" s="73"/>
      <c r="H32" s="69" t="str">
        <f t="shared" si="2"/>
        <v/>
      </c>
      <c r="I32" s="75"/>
      <c r="J32" s="71" t="str">
        <f>IF(K32="Summe",SUM($J$7:J31),IF(G32="PKW",IF(E32&gt;4,H32*F32,""),IF(G32="ÖPNV",IF(E32&lt;5,"",IF(F32&gt;19,I32,F32*H32)),IF(G32="Fahrrad",IF(E32&gt;4,H32*F32,""),IF(G32="Roller/Motorrad",IF(E32&gt;4,H32*F32,""),IF(G32="Mofa/Moped",IF(E32&gt;4,H32*F32,""),IF(G32="Fahrdienst/Taxi",I32,"")))))))</f>
        <v/>
      </c>
      <c r="K32" s="130" t="str">
        <f t="shared" si="3"/>
        <v/>
      </c>
    </row>
    <row r="33" spans="1:11" s="1" customFormat="1" ht="16.5">
      <c r="A33" s="135" t="str">
        <f t="shared" si="0"/>
        <v/>
      </c>
      <c r="B33" s="83"/>
      <c r="C33" s="73"/>
      <c r="D33" s="73"/>
      <c r="E33" s="74"/>
      <c r="F33" s="84">
        <f t="shared" si="1"/>
        <v>0</v>
      </c>
      <c r="G33" s="73"/>
      <c r="H33" s="69" t="str">
        <f t="shared" si="2"/>
        <v/>
      </c>
      <c r="I33" s="75"/>
      <c r="J33" s="71" t="str">
        <f>IF(K33="Summe",SUM($J$7:J32),IF(G33="PKW",IF(E33&gt;4,H33*F33,""),IF(G33="ÖPNV",IF(E33&lt;5,"",IF(F33&gt;19,I33,F33*H33)),IF(G33="Fahrrad",IF(E33&gt;4,H33*F33,""),IF(G33="Roller/Motorrad",IF(E33&gt;4,H33*F33,""),IF(G33="Mofa/Moped",IF(E33&gt;4,H33*F33,""),IF(G33="Fahrdienst/Taxi",I33,"")))))))</f>
        <v/>
      </c>
      <c r="K33" s="130" t="str">
        <f t="shared" si="3"/>
        <v/>
      </c>
    </row>
    <row r="34" spans="1:11" s="1" customFormat="1" ht="16.5">
      <c r="A34" s="135" t="str">
        <f t="shared" si="0"/>
        <v/>
      </c>
      <c r="B34" s="83"/>
      <c r="C34" s="73"/>
      <c r="D34" s="73"/>
      <c r="E34" s="74"/>
      <c r="F34" s="84">
        <f t="shared" si="1"/>
        <v>0</v>
      </c>
      <c r="G34" s="73"/>
      <c r="H34" s="69" t="str">
        <f t="shared" si="2"/>
        <v/>
      </c>
      <c r="I34" s="75"/>
      <c r="J34" s="71" t="str">
        <f>IF(K34="Summe",SUM($J$7:J33),IF(G34="PKW",IF(E34&gt;4,H34*F34,""),IF(G34="ÖPNV",IF(E34&lt;5,"",IF(F34&gt;19,I34,F34*H34)),IF(G34="Fahrrad",IF(E34&gt;4,H34*F34,""),IF(G34="Roller/Motorrad",IF(E34&gt;4,H34*F34,""),IF(G34="Mofa/Moped",IF(E34&gt;4,H34*F34,""),IF(G34="Fahrdienst/Taxi",I34,"")))))))</f>
        <v/>
      </c>
      <c r="K34" s="130" t="str">
        <f t="shared" si="3"/>
        <v/>
      </c>
    </row>
    <row r="35" spans="1:11" s="1" customFormat="1" ht="16.5">
      <c r="A35" s="135" t="str">
        <f t="shared" si="0"/>
        <v/>
      </c>
      <c r="B35" s="83"/>
      <c r="C35" s="73"/>
      <c r="D35" s="73"/>
      <c r="E35" s="74"/>
      <c r="F35" s="84">
        <f t="shared" si="1"/>
        <v>0</v>
      </c>
      <c r="G35" s="73"/>
      <c r="H35" s="69" t="str">
        <f t="shared" si="2"/>
        <v/>
      </c>
      <c r="I35" s="75"/>
      <c r="J35" s="71" t="str">
        <f>IF(K35="Summe",SUM($J$7:J34),IF(G35="PKW",IF(E35&gt;4,H35*F35,""),IF(G35="ÖPNV",IF(E35&lt;5,"",IF(F35&gt;19,I35,F35*H35)),IF(G35="Fahrrad",IF(E35&gt;4,H35*F35,""),IF(G35="Roller/Motorrad",IF(E35&gt;4,H35*F35,""),IF(G35="Mofa/Moped",IF(E35&gt;4,H35*F35,""),IF(G35="Fahrdienst/Taxi",I35,"")))))))</f>
        <v/>
      </c>
      <c r="K35" s="130" t="str">
        <f t="shared" si="3"/>
        <v/>
      </c>
    </row>
    <row r="36" spans="1:11" s="1" customFormat="1" ht="16.5">
      <c r="A36" s="135" t="str">
        <f t="shared" si="0"/>
        <v/>
      </c>
      <c r="B36" s="83"/>
      <c r="C36" s="73"/>
      <c r="D36" s="73"/>
      <c r="E36" s="74"/>
      <c r="F36" s="84">
        <f t="shared" si="1"/>
        <v>0</v>
      </c>
      <c r="G36" s="73"/>
      <c r="H36" s="69" t="str">
        <f t="shared" si="2"/>
        <v/>
      </c>
      <c r="I36" s="75"/>
      <c r="J36" s="71" t="str">
        <f>IF(K36="Summe",SUM($J$7:J35),IF(G36="PKW",IF(E36&gt;4,H36*F36,""),IF(G36="ÖPNV",IF(E36&lt;5,"",IF(F36&gt;19,I36,F36*H36)),IF(G36="Fahrrad",IF(E36&gt;4,H36*F36,""),IF(G36="Roller/Motorrad",IF(E36&gt;4,H36*F36,""),IF(G36="Mofa/Moped",IF(E36&gt;4,H36*F36,""),IF(G36="Fahrdienst/Taxi",I36,"")))))))</f>
        <v/>
      </c>
      <c r="K36" s="130" t="str">
        <f t="shared" si="3"/>
        <v/>
      </c>
    </row>
    <row r="37" spans="1:11" s="1" customFormat="1" ht="16.5">
      <c r="A37" s="135" t="str">
        <f t="shared" si="0"/>
        <v/>
      </c>
      <c r="B37" s="83"/>
      <c r="C37" s="73"/>
      <c r="D37" s="73"/>
      <c r="E37" s="74"/>
      <c r="F37" s="84">
        <f t="shared" si="1"/>
        <v>0</v>
      </c>
      <c r="G37" s="73"/>
      <c r="H37" s="69" t="str">
        <f t="shared" si="2"/>
        <v/>
      </c>
      <c r="I37" s="75"/>
      <c r="J37" s="71" t="str">
        <f>IF(K37="Summe",SUM($J$7:J36),IF(G37="PKW",IF(E37&gt;4,H37*F37,""),IF(G37="ÖPNV",IF(E37&lt;5,"",IF(F37&gt;19,I37,F37*H37)),IF(G37="Fahrrad",IF(E37&gt;4,H37*F37,""),IF(G37="Roller/Motorrad",IF(E37&gt;4,H37*F37,""),IF(G37="Mofa/Moped",IF(E37&gt;4,H37*F37,""),IF(G37="Fahrdienst/Taxi",I37,"")))))))</f>
        <v/>
      </c>
      <c r="K37" s="130" t="str">
        <f t="shared" si="3"/>
        <v/>
      </c>
    </row>
    <row r="38" spans="1:11" ht="16.5">
      <c r="A38" s="135" t="str">
        <f t="shared" si="0"/>
        <v/>
      </c>
      <c r="B38" s="83"/>
      <c r="C38" s="73"/>
      <c r="D38" s="73"/>
      <c r="E38" s="74"/>
      <c r="F38" s="84">
        <f t="shared" si="1"/>
        <v>0</v>
      </c>
      <c r="G38" s="73"/>
      <c r="H38" s="69" t="str">
        <f t="shared" si="2"/>
        <v/>
      </c>
      <c r="I38" s="75"/>
      <c r="J38" s="71" t="str">
        <f>IF(K38="Summe",SUM($J$7:J37),IF(G38="PKW",IF(E38&gt;4,H38*F38,""),IF(G38="ÖPNV",IF(E38&lt;5,"",IF(F38&gt;19,I38,F38*H38)),IF(G38="Fahrrad",IF(E38&gt;4,H38*F38,""),IF(G38="Roller/Motorrad",IF(E38&gt;4,H38*F38,""),IF(G38="Mofa/Moped",IF(E38&gt;4,H38*F38,""),IF(G38="Fahrdienst/Taxi",I38,"")))))))</f>
        <v/>
      </c>
      <c r="K38" s="130" t="str">
        <f t="shared" si="3"/>
        <v/>
      </c>
    </row>
    <row r="39" spans="1:11" ht="16.5">
      <c r="A39" s="135" t="str">
        <f t="shared" si="0"/>
        <v/>
      </c>
      <c r="B39" s="83"/>
      <c r="C39" s="73"/>
      <c r="D39" s="73"/>
      <c r="E39" s="74"/>
      <c r="F39" s="84">
        <f t="shared" si="1"/>
        <v>0</v>
      </c>
      <c r="G39" s="73"/>
      <c r="H39" s="69" t="str">
        <f t="shared" si="2"/>
        <v/>
      </c>
      <c r="I39" s="75"/>
      <c r="J39" s="71" t="str">
        <f>IF(K39="Summe",SUM($J$7:J38),IF(G39="PKW",IF(E39&gt;4,H39*F39,""),IF(G39="ÖPNV",IF(E39&lt;5,"",IF(F39&gt;19,I39,F39*H39)),IF(G39="Fahrrad",IF(E39&gt;4,H39*F39,""),IF(G39="Roller/Motorrad",IF(E39&gt;4,H39*F39,""),IF(G39="Mofa/Moped",IF(E39&gt;4,H39*F39,""),IF(G39="Fahrdienst/Taxi",I39,"")))))))</f>
        <v/>
      </c>
      <c r="K39" s="130" t="str">
        <f t="shared" si="3"/>
        <v/>
      </c>
    </row>
    <row r="40" spans="1:11" ht="16.5">
      <c r="A40" s="135" t="str">
        <f t="shared" si="0"/>
        <v/>
      </c>
      <c r="B40" s="83"/>
      <c r="C40" s="73"/>
      <c r="D40" s="73"/>
      <c r="E40" s="74"/>
      <c r="F40" s="84">
        <f t="shared" si="1"/>
        <v>0</v>
      </c>
      <c r="G40" s="73"/>
      <c r="H40" s="69" t="str">
        <f t="shared" si="2"/>
        <v/>
      </c>
      <c r="I40" s="75"/>
      <c r="J40" s="71" t="str">
        <f>IF(K40="Summe",SUM($J$7:J39),IF(G40="PKW",IF(E40&gt;4,H40*F40,""),IF(G40="ÖPNV",IF(E40&lt;5,"",IF(F40&gt;19,I40,F40*H40)),IF(G40="Fahrrad",IF(E40&gt;4,H40*F40,""),IF(G40="Roller/Motorrad",IF(E40&gt;4,H40*F40,""),IF(G40="Mofa/Moped",IF(E40&gt;4,H40*F40,""),IF(G40="Fahrdienst/Taxi",I40,"")))))))</f>
        <v/>
      </c>
      <c r="K40" s="130" t="str">
        <f t="shared" si="3"/>
        <v/>
      </c>
    </row>
    <row r="41" spans="1:11" ht="16.5">
      <c r="A41" s="135" t="str">
        <f t="shared" si="0"/>
        <v/>
      </c>
      <c r="B41" s="83"/>
      <c r="C41" s="73"/>
      <c r="D41" s="73"/>
      <c r="E41" s="74"/>
      <c r="F41" s="84">
        <f t="shared" si="1"/>
        <v>0</v>
      </c>
      <c r="G41" s="73"/>
      <c r="H41" s="69" t="str">
        <f t="shared" si="2"/>
        <v/>
      </c>
      <c r="I41" s="75"/>
      <c r="J41" s="71" t="str">
        <f>IF(K41="Summe",SUM($J$7:J40),IF(G41="PKW",IF(E41&gt;4,H41*F41,""),IF(G41="ÖPNV",IF(E41&lt;5,"",IF(F41&gt;19,I41,F41*H41)),IF(G41="Fahrrad",IF(E41&gt;4,H41*F41,""),IF(G41="Roller/Motorrad",IF(E41&gt;4,H41*F41,""),IF(G41="Mofa/Moped",IF(E41&gt;4,H41*F41,""),IF(G41="Fahrdienst/Taxi",I41,"")))))))</f>
        <v/>
      </c>
      <c r="K41" s="130" t="str">
        <f t="shared" si="3"/>
        <v/>
      </c>
    </row>
    <row r="42" spans="1:11" ht="16.5">
      <c r="A42" s="135" t="str">
        <f t="shared" si="0"/>
        <v/>
      </c>
      <c r="B42" s="83"/>
      <c r="C42" s="73"/>
      <c r="D42" s="73"/>
      <c r="E42" s="74"/>
      <c r="F42" s="84">
        <f t="shared" si="1"/>
        <v>0</v>
      </c>
      <c r="G42" s="73"/>
      <c r="H42" s="69" t="str">
        <f t="shared" si="2"/>
        <v/>
      </c>
      <c r="I42" s="75"/>
      <c r="J42" s="71" t="str">
        <f>IF(K42="Summe",SUM($J$7:J41),IF(G42="PKW",IF(E42&gt;4,H42*F42,""),IF(G42="ÖPNV",IF(E42&lt;5,"",IF(F42&gt;19,I42,F42*H42)),IF(G42="Fahrrad",IF(E42&gt;4,H42*F42,""),IF(G42="Roller/Motorrad",IF(E42&gt;4,H42*F42,""),IF(G42="Mofa/Moped",IF(E42&gt;4,H42*F42,""),IF(G42="Fahrdienst/Taxi",I42,"")))))))</f>
        <v/>
      </c>
      <c r="K42" s="130" t="str">
        <f t="shared" si="3"/>
        <v/>
      </c>
    </row>
    <row r="43" spans="1:11" ht="16.5">
      <c r="A43" s="135" t="str">
        <f t="shared" si="0"/>
        <v/>
      </c>
      <c r="B43" s="83"/>
      <c r="C43" s="73"/>
      <c r="D43" s="73"/>
      <c r="E43" s="74"/>
      <c r="F43" s="84">
        <f t="shared" si="1"/>
        <v>0</v>
      </c>
      <c r="G43" s="73"/>
      <c r="H43" s="69" t="str">
        <f t="shared" si="2"/>
        <v/>
      </c>
      <c r="I43" s="75"/>
      <c r="J43" s="71" t="str">
        <f>IF(K43="Summe",SUM($J$7:J42),IF(G43="PKW",IF(E43&gt;4,H43*F43,""),IF(G43="ÖPNV",IF(E43&lt;5,"",IF(F43&gt;19,I43,F43*H43)),IF(G43="Fahrrad",IF(E43&gt;4,H43*F43,""),IF(G43="Roller/Motorrad",IF(E43&gt;4,H43*F43,""),IF(G43="Mofa/Moped",IF(E43&gt;4,H43*F43,""),IF(G43="Fahrdienst/Taxi",I43,"")))))))</f>
        <v/>
      </c>
      <c r="K43" s="130" t="str">
        <f t="shared" si="3"/>
        <v/>
      </c>
    </row>
    <row r="44" spans="1:11" ht="16.5">
      <c r="A44" s="135" t="str">
        <f t="shared" si="0"/>
        <v/>
      </c>
      <c r="B44" s="83"/>
      <c r="C44" s="73"/>
      <c r="D44" s="73"/>
      <c r="E44" s="74"/>
      <c r="F44" s="84">
        <f t="shared" si="1"/>
        <v>0</v>
      </c>
      <c r="G44" s="73"/>
      <c r="H44" s="69" t="str">
        <f t="shared" si="2"/>
        <v/>
      </c>
      <c r="I44" s="75"/>
      <c r="J44" s="71" t="str">
        <f>IF(K44="Summe",SUM($J$7:J43),IF(G44="PKW",IF(E44&gt;4,H44*F44,""),IF(G44="ÖPNV",IF(E44&lt;5,"",IF(F44&gt;19,I44,F44*H44)),IF(G44="Fahrrad",IF(E44&gt;4,H44*F44,""),IF(G44="Roller/Motorrad",IF(E44&gt;4,H44*F44,""),IF(G44="Mofa/Moped",IF(E44&gt;4,H44*F44,""),IF(G44="Fahrdienst/Taxi",I44,"")))))))</f>
        <v/>
      </c>
      <c r="K44" s="130" t="str">
        <f t="shared" si="3"/>
        <v/>
      </c>
    </row>
    <row r="45" spans="1:11" ht="16.5">
      <c r="A45" s="135" t="str">
        <f t="shared" si="0"/>
        <v/>
      </c>
      <c r="B45" s="83"/>
      <c r="C45" s="73"/>
      <c r="D45" s="73"/>
      <c r="E45" s="74"/>
      <c r="F45" s="84">
        <f t="shared" si="1"/>
        <v>0</v>
      </c>
      <c r="G45" s="73"/>
      <c r="H45" s="69" t="str">
        <f t="shared" si="2"/>
        <v/>
      </c>
      <c r="I45" s="75"/>
      <c r="J45" s="71" t="str">
        <f>IF(K45="Summe",SUM($J$7:J44),IF(G45="PKW",IF(E45&gt;4,H45*F45,""),IF(G45="ÖPNV",IF(E45&lt;5,"",IF(F45&gt;19,I45,F45*H45)),IF(G45="Fahrrad",IF(E45&gt;4,H45*F45,""),IF(G45="Roller/Motorrad",IF(E45&gt;4,H45*F45,""),IF(G45="Mofa/Moped",IF(E45&gt;4,H45*F45,""),IF(G45="Fahrdienst/Taxi",I45,"")))))))</f>
        <v/>
      </c>
      <c r="K45" s="130" t="str">
        <f t="shared" si="3"/>
        <v/>
      </c>
    </row>
    <row r="46" spans="1:11" ht="16.5">
      <c r="A46" s="135" t="str">
        <f t="shared" si="0"/>
        <v/>
      </c>
      <c r="B46" s="83"/>
      <c r="C46" s="73"/>
      <c r="D46" s="73"/>
      <c r="E46" s="74"/>
      <c r="F46" s="84">
        <f t="shared" si="1"/>
        <v>0</v>
      </c>
      <c r="G46" s="73"/>
      <c r="H46" s="69" t="str">
        <f t="shared" si="2"/>
        <v/>
      </c>
      <c r="I46" s="75"/>
      <c r="J46" s="71" t="str">
        <f>IF(K46="Summe",SUM($J$7:J45),IF(G46="PKW",IF(E46&gt;4,H46*F46,""),IF(G46="ÖPNV",IF(E46&lt;5,"",IF(F46&gt;19,I46,F46*H46)),IF(G46="Fahrrad",IF(E46&gt;4,H46*F46,""),IF(G46="Roller/Motorrad",IF(E46&gt;4,H46*F46,""),IF(G46="Mofa/Moped",IF(E46&gt;4,H46*F46,""),IF(G46="Fahrdienst/Taxi",I46,"")))))))</f>
        <v/>
      </c>
      <c r="K46" s="130" t="str">
        <f t="shared" si="3"/>
        <v/>
      </c>
    </row>
    <row r="47" spans="1:11" ht="16.5">
      <c r="A47" s="135" t="str">
        <f t="shared" si="0"/>
        <v/>
      </c>
      <c r="B47" s="83"/>
      <c r="C47" s="73"/>
      <c r="D47" s="73"/>
      <c r="E47" s="74"/>
      <c r="F47" s="84">
        <f t="shared" si="1"/>
        <v>0</v>
      </c>
      <c r="G47" s="73"/>
      <c r="H47" s="69" t="str">
        <f t="shared" si="2"/>
        <v/>
      </c>
      <c r="I47" s="75"/>
      <c r="J47" s="71" t="str">
        <f>IF(K47="Summe",SUM($J$7:J46),IF(G47="PKW",IF(E47&gt;4,H47*F47,""),IF(G47="ÖPNV",IF(E47&lt;5,"",IF(F47&gt;19,I47,F47*H47)),IF(G47="Fahrrad",IF(E47&gt;4,H47*F47,""),IF(G47="Roller/Motorrad",IF(E47&gt;4,H47*F47,""),IF(G47="Mofa/Moped",IF(E47&gt;4,H47*F47,""),IF(G47="Fahrdienst/Taxi",I47,"")))))))</f>
        <v/>
      </c>
      <c r="K47" s="130" t="str">
        <f t="shared" si="3"/>
        <v/>
      </c>
    </row>
    <row r="48" spans="1:11" ht="16.5">
      <c r="A48" s="135" t="str">
        <f t="shared" si="0"/>
        <v/>
      </c>
      <c r="B48" s="83"/>
      <c r="C48" s="73"/>
      <c r="D48" s="73"/>
      <c r="E48" s="74"/>
      <c r="F48" s="84">
        <f t="shared" si="1"/>
        <v>0</v>
      </c>
      <c r="G48" s="73"/>
      <c r="H48" s="69" t="str">
        <f t="shared" si="2"/>
        <v/>
      </c>
      <c r="I48" s="75"/>
      <c r="J48" s="71" t="str">
        <f>IF(K48="Summe",SUM($J$7:J47),IF(G48="PKW",IF(E48&gt;4,H48*F48,""),IF(G48="ÖPNV",IF(E48&lt;5,"",IF(F48&gt;19,I48,F48*H48)),IF(G48="Fahrrad",IF(E48&gt;4,H48*F48,""),IF(G48="Roller/Motorrad",IF(E48&gt;4,H48*F48,""),IF(G48="Mofa/Moped",IF(E48&gt;4,H48*F48,""),IF(G48="Fahrdienst/Taxi",I48,"")))))))</f>
        <v/>
      </c>
      <c r="K48" s="130" t="str">
        <f t="shared" si="3"/>
        <v/>
      </c>
    </row>
    <row r="49" spans="1:11" ht="16.5">
      <c r="A49" s="135" t="str">
        <f t="shared" si="0"/>
        <v/>
      </c>
      <c r="B49" s="83"/>
      <c r="C49" s="73"/>
      <c r="D49" s="73"/>
      <c r="E49" s="74"/>
      <c r="F49" s="84">
        <f t="shared" si="1"/>
        <v>0</v>
      </c>
      <c r="G49" s="73"/>
      <c r="H49" s="69" t="str">
        <f t="shared" si="2"/>
        <v/>
      </c>
      <c r="I49" s="75"/>
      <c r="J49" s="71" t="str">
        <f>IF(K49="Summe",SUM($J$7:J48),IF(G49="PKW",IF(E49&gt;4,H49*F49,""),IF(G49="ÖPNV",IF(E49&lt;5,"",IF(F49&gt;19,I49,F49*H49)),IF(G49="Fahrrad",IF(E49&gt;4,H49*F49,""),IF(G49="Roller/Motorrad",IF(E49&gt;4,H49*F49,""),IF(G49="Mofa/Moped",IF(E49&gt;4,H49*F49,""),IF(G49="Fahrdienst/Taxi",I49,"")))))))</f>
        <v/>
      </c>
      <c r="K49" s="130" t="str">
        <f t="shared" si="3"/>
        <v/>
      </c>
    </row>
    <row r="50" spans="1:11" ht="16.5">
      <c r="A50" s="135" t="str">
        <f t="shared" si="0"/>
        <v/>
      </c>
      <c r="B50" s="83"/>
      <c r="C50" s="73"/>
      <c r="D50" s="73"/>
      <c r="E50" s="74"/>
      <c r="F50" s="84">
        <f t="shared" si="1"/>
        <v>0</v>
      </c>
      <c r="G50" s="73"/>
      <c r="H50" s="69" t="str">
        <f t="shared" si="2"/>
        <v/>
      </c>
      <c r="I50" s="75"/>
      <c r="J50" s="71" t="str">
        <f>IF(K50="Summe",SUM($J$7:J49),IF(G50="PKW",IF(E50&gt;4,H50*F50,""),IF(G50="ÖPNV",IF(E50&lt;5,"",IF(F50&gt;19,I50,F50*H50)),IF(G50="Fahrrad",IF(E50&gt;4,H50*F50,""),IF(G50="Roller/Motorrad",IF(E50&gt;4,H50*F50,""),IF(G50="Mofa/Moped",IF(E50&gt;4,H50*F50,""),IF(G50="Fahrdienst/Taxi",I50,"")))))))</f>
        <v/>
      </c>
      <c r="K50" s="130" t="str">
        <f t="shared" si="3"/>
        <v/>
      </c>
    </row>
    <row r="51" spans="1:11" ht="16.5">
      <c r="A51" s="135" t="str">
        <f t="shared" si="0"/>
        <v/>
      </c>
      <c r="B51" s="83"/>
      <c r="C51" s="73"/>
      <c r="D51" s="73"/>
      <c r="E51" s="74"/>
      <c r="F51" s="84">
        <f t="shared" si="1"/>
        <v>0</v>
      </c>
      <c r="G51" s="73"/>
      <c r="H51" s="69" t="str">
        <f t="shared" si="2"/>
        <v/>
      </c>
      <c r="I51" s="75"/>
      <c r="J51" s="71" t="str">
        <f>IF(K51="Summe",SUM($J$7:J50),IF(G51="PKW",IF(E51&gt;4,H51*F51,""),IF(G51="ÖPNV",IF(E51&lt;5,"",IF(F51&gt;19,I51,F51*H51)),IF(G51="Fahrrad",IF(E51&gt;4,H51*F51,""),IF(G51="Roller/Motorrad",IF(E51&gt;4,H51*F51,""),IF(G51="Mofa/Moped",IF(E51&gt;4,H51*F51,""),IF(G51="Fahrdienst/Taxi",I51,"")))))))</f>
        <v/>
      </c>
      <c r="K51" s="130" t="str">
        <f t="shared" si="3"/>
        <v/>
      </c>
    </row>
    <row r="52" spans="1:11" ht="16.5">
      <c r="A52" s="135" t="str">
        <f t="shared" si="0"/>
        <v/>
      </c>
      <c r="B52" s="83"/>
      <c r="C52" s="73"/>
      <c r="D52" s="73"/>
      <c r="E52" s="74"/>
      <c r="F52" s="84">
        <f t="shared" si="1"/>
        <v>0</v>
      </c>
      <c r="G52" s="73"/>
      <c r="H52" s="69" t="str">
        <f t="shared" si="2"/>
        <v/>
      </c>
      <c r="I52" s="75"/>
      <c r="J52" s="71" t="str">
        <f>IF(K52="Summe",SUM($J$7:J51),IF(G52="PKW",IF(E52&gt;4,H52*F52,""),IF(G52="ÖPNV",IF(E52&lt;5,"",IF(F52&gt;19,I52,F52*H52)),IF(G52="Fahrrad",IF(E52&gt;4,H52*F52,""),IF(G52="Roller/Motorrad",IF(E52&gt;4,H52*F52,""),IF(G52="Mofa/Moped",IF(E52&gt;4,H52*F52,""),IF(G52="Fahrdienst/Taxi",I52,"")))))))</f>
        <v/>
      </c>
      <c r="K52" s="130" t="str">
        <f t="shared" si="3"/>
        <v/>
      </c>
    </row>
    <row r="53" spans="1:11" ht="16.5">
      <c r="A53" s="135" t="str">
        <f t="shared" si="0"/>
        <v/>
      </c>
      <c r="B53" s="83"/>
      <c r="C53" s="73"/>
      <c r="D53" s="73"/>
      <c r="E53" s="74"/>
      <c r="F53" s="84">
        <f t="shared" si="1"/>
        <v>0</v>
      </c>
      <c r="G53" s="73"/>
      <c r="H53" s="69" t="str">
        <f t="shared" si="2"/>
        <v/>
      </c>
      <c r="I53" s="75"/>
      <c r="J53" s="71" t="str">
        <f>IF(K53="Summe",SUM($J$7:J52),IF(G53="PKW",IF(E53&gt;4,H53*F53,""),IF(G53="ÖPNV",IF(E53&lt;5,"",IF(F53&gt;19,I53,F53*H53)),IF(G53="Fahrrad",IF(E53&gt;4,H53*F53,""),IF(G53="Roller/Motorrad",IF(E53&gt;4,H53*F53,""),IF(G53="Mofa/Moped",IF(E53&gt;4,H53*F53,""),IF(G53="Fahrdienst/Taxi",I53,"")))))))</f>
        <v/>
      </c>
      <c r="K53" s="130" t="str">
        <f t="shared" si="3"/>
        <v/>
      </c>
    </row>
    <row r="54" spans="1:11" ht="16.5">
      <c r="A54" s="135" t="str">
        <f t="shared" si="0"/>
        <v/>
      </c>
      <c r="B54" s="83"/>
      <c r="C54" s="73"/>
      <c r="D54" s="73"/>
      <c r="E54" s="74"/>
      <c r="F54" s="84">
        <f t="shared" si="1"/>
        <v>0</v>
      </c>
      <c r="G54" s="73"/>
      <c r="H54" s="69" t="str">
        <f t="shared" si="2"/>
        <v/>
      </c>
      <c r="I54" s="75"/>
      <c r="J54" s="71" t="str">
        <f>IF(K54="Summe",SUM($J$7:J53),IF(G54="PKW",IF(E54&gt;4,H54*F54,""),IF(G54="ÖPNV",IF(E54&lt;5,"",IF(F54&gt;19,I54,F54*H54)),IF(G54="Fahrrad",IF(E54&gt;4,H54*F54,""),IF(G54="Roller/Motorrad",IF(E54&gt;4,H54*F54,""),IF(G54="Mofa/Moped",IF(E54&gt;4,H54*F54,""),IF(G54="Fahrdienst/Taxi",I54,"")))))))</f>
        <v/>
      </c>
      <c r="K54" s="130" t="str">
        <f t="shared" si="3"/>
        <v/>
      </c>
    </row>
    <row r="55" spans="1:11" ht="16.5">
      <c r="A55" s="135" t="str">
        <f t="shared" si="0"/>
        <v/>
      </c>
      <c r="B55" s="83"/>
      <c r="C55" s="73"/>
      <c r="D55" s="73"/>
      <c r="E55" s="74"/>
      <c r="F55" s="84">
        <f t="shared" si="1"/>
        <v>0</v>
      </c>
      <c r="G55" s="73"/>
      <c r="H55" s="69" t="str">
        <f t="shared" si="2"/>
        <v/>
      </c>
      <c r="I55" s="75"/>
      <c r="J55" s="71" t="str">
        <f>IF(K55="Summe",SUM($J$7:J54),IF(G55="PKW",IF(E55&gt;4,H55*F55,""),IF(G55="ÖPNV",IF(E55&lt;5,"",IF(F55&gt;19,I55,F55*H55)),IF(G55="Fahrrad",IF(E55&gt;4,H55*F55,""),IF(G55="Roller/Motorrad",IF(E55&gt;4,H55*F55,""),IF(G55="Mofa/Moped",IF(E55&gt;4,H55*F55,""),IF(G55="Fahrdienst/Taxi",I55,"")))))))</f>
        <v/>
      </c>
      <c r="K55" s="130" t="str">
        <f t="shared" si="3"/>
        <v/>
      </c>
    </row>
    <row r="56" spans="1:11" ht="16.5">
      <c r="A56" s="135" t="str">
        <f t="shared" si="0"/>
        <v/>
      </c>
      <c r="B56" s="83"/>
      <c r="C56" s="73"/>
      <c r="D56" s="73"/>
      <c r="E56" s="74"/>
      <c r="F56" s="84">
        <f t="shared" si="1"/>
        <v>0</v>
      </c>
      <c r="G56" s="73"/>
      <c r="H56" s="69" t="str">
        <f t="shared" si="2"/>
        <v/>
      </c>
      <c r="I56" s="75"/>
      <c r="J56" s="71" t="str">
        <f>IF(K56="Summe",SUM($J$7:J55),IF(G56="PKW",IF(E56&gt;4,H56*F56,""),IF(G56="ÖPNV",IF(E56&lt;5,"",IF(F56&gt;19,I56,F56*H56)),IF(G56="Fahrrad",IF(E56&gt;4,H56*F56,""),IF(G56="Roller/Motorrad",IF(E56&gt;4,H56*F56,""),IF(G56="Mofa/Moped",IF(E56&gt;4,H56*F56,""),IF(G56="Fahrdienst/Taxi",I56,"")))))))</f>
        <v/>
      </c>
      <c r="K56" s="130" t="str">
        <f t="shared" si="3"/>
        <v/>
      </c>
    </row>
    <row r="57" spans="1:11" ht="16.5">
      <c r="A57" s="135" t="str">
        <f t="shared" si="0"/>
        <v/>
      </c>
      <c r="B57" s="83"/>
      <c r="C57" s="73"/>
      <c r="D57" s="73"/>
      <c r="E57" s="74"/>
      <c r="F57" s="84">
        <f t="shared" si="1"/>
        <v>0</v>
      </c>
      <c r="G57" s="73"/>
      <c r="H57" s="69" t="str">
        <f t="shared" si="2"/>
        <v/>
      </c>
      <c r="I57" s="75"/>
      <c r="J57" s="71" t="str">
        <f>IF(K57="Summe",SUM($J$7:J56),IF(G57="PKW",IF(E57&gt;4,H57*F57,""),IF(G57="ÖPNV",IF(E57&lt;5,"",IF(F57&gt;19,I57,F57*H57)),IF(G57="Fahrrad",IF(E57&gt;4,H57*F57,""),IF(G57="Roller/Motorrad",IF(E57&gt;4,H57*F57,""),IF(G57="Mofa/Moped",IF(E57&gt;4,H57*F57,""),IF(G57="Fahrdienst/Taxi",I57,"")))))))</f>
        <v/>
      </c>
      <c r="K57" s="130" t="str">
        <f t="shared" si="3"/>
        <v/>
      </c>
    </row>
    <row r="58" spans="1:11" ht="16.5">
      <c r="A58" s="135" t="str">
        <f t="shared" si="0"/>
        <v/>
      </c>
      <c r="B58" s="83"/>
      <c r="C58" s="73"/>
      <c r="D58" s="73"/>
      <c r="E58" s="74"/>
      <c r="F58" s="84">
        <f t="shared" si="1"/>
        <v>0</v>
      </c>
      <c r="G58" s="73"/>
      <c r="H58" s="69" t="str">
        <f t="shared" si="2"/>
        <v/>
      </c>
      <c r="I58" s="75"/>
      <c r="J58" s="71" t="str">
        <f>IF(K58="Summe",SUM($J$7:J57),IF(G58="PKW",IF(E58&gt;4,H58*F58,""),IF(G58="ÖPNV",IF(E58&lt;5,"",IF(F58&gt;19,I58,F58*H58)),IF(G58="Fahrrad",IF(E58&gt;4,H58*F58,""),IF(G58="Roller/Motorrad",IF(E58&gt;4,H58*F58,""),IF(G58="Mofa/Moped",IF(E58&gt;4,H58*F58,""),IF(G58="Fahrdienst/Taxi",I58,"")))))))</f>
        <v/>
      </c>
      <c r="K58" s="130" t="str">
        <f t="shared" si="3"/>
        <v/>
      </c>
    </row>
    <row r="59" spans="1:11" ht="16.5">
      <c r="A59" s="135" t="str">
        <f t="shared" si="0"/>
        <v/>
      </c>
      <c r="B59" s="83"/>
      <c r="C59" s="73"/>
      <c r="D59" s="73"/>
      <c r="E59" s="74"/>
      <c r="F59" s="84">
        <f t="shared" si="1"/>
        <v>0</v>
      </c>
      <c r="G59" s="73"/>
      <c r="H59" s="69" t="str">
        <f t="shared" si="2"/>
        <v/>
      </c>
      <c r="I59" s="75"/>
      <c r="J59" s="71" t="str">
        <f>IF(K59="Summe",SUM($J$7:J58),IF(G59="PKW",IF(E59&gt;4,H59*F59,""),IF(G59="ÖPNV",IF(E59&lt;5,"",IF(F59&gt;19,I59,F59*H59)),IF(G59="Fahrrad",IF(E59&gt;4,H59*F59,""),IF(G59="Roller/Motorrad",IF(E59&gt;4,H59*F59,""),IF(G59="Mofa/Moped",IF(E59&gt;4,H59*F59,""),IF(G59="Fahrdienst/Taxi",I59,"")))))))</f>
        <v/>
      </c>
      <c r="K59" s="130" t="str">
        <f t="shared" si="3"/>
        <v/>
      </c>
    </row>
    <row r="60" spans="1:11" ht="16.5">
      <c r="A60" s="135" t="str">
        <f t="shared" si="0"/>
        <v/>
      </c>
      <c r="B60" s="83"/>
      <c r="C60" s="73"/>
      <c r="D60" s="73"/>
      <c r="E60" s="74"/>
      <c r="F60" s="84">
        <f t="shared" si="1"/>
        <v>0</v>
      </c>
      <c r="G60" s="73"/>
      <c r="H60" s="69" t="str">
        <f t="shared" si="2"/>
        <v/>
      </c>
      <c r="I60" s="75"/>
      <c r="J60" s="71" t="str">
        <f>IF(K60="Summe",SUM($J$7:J59),IF(G60="PKW",IF(E60&gt;4,H60*F60,""),IF(G60="ÖPNV",IF(E60&lt;5,"",IF(F60&gt;19,I60,F60*H60)),IF(G60="Fahrrad",IF(E60&gt;4,H60*F60,""),IF(G60="Roller/Motorrad",IF(E60&gt;4,H60*F60,""),IF(G60="Mofa/Moped",IF(E60&gt;4,H60*F60,""),IF(G60="Fahrdienst/Taxi",I60,"")))))))</f>
        <v/>
      </c>
      <c r="K60" s="130" t="str">
        <f t="shared" si="3"/>
        <v/>
      </c>
    </row>
    <row r="61" spans="1:11" ht="16.5">
      <c r="A61" s="135" t="str">
        <f t="shared" si="0"/>
        <v/>
      </c>
      <c r="B61" s="83"/>
      <c r="C61" s="73"/>
      <c r="D61" s="73"/>
      <c r="E61" s="74"/>
      <c r="F61" s="84">
        <f t="shared" si="1"/>
        <v>0</v>
      </c>
      <c r="G61" s="73"/>
      <c r="H61" s="69" t="str">
        <f t="shared" si="2"/>
        <v/>
      </c>
      <c r="I61" s="75"/>
      <c r="J61" s="71" t="str">
        <f>IF(K61="Summe",SUM($J$7:J60),IF(G61="PKW",IF(E61&gt;4,H61*F61,""),IF(G61="ÖPNV",IF(E61&lt;5,"",IF(F61&gt;19,I61,F61*H61)),IF(G61="Fahrrad",IF(E61&gt;4,H61*F61,""),IF(G61="Roller/Motorrad",IF(E61&gt;4,H61*F61,""),IF(G61="Mofa/Moped",IF(E61&gt;4,H61*F61,""),IF(G61="Fahrdienst/Taxi",I61,"")))))))</f>
        <v/>
      </c>
      <c r="K61" s="130" t="str">
        <f t="shared" si="3"/>
        <v/>
      </c>
    </row>
    <row r="62" spans="1:11" ht="16.5">
      <c r="A62" s="135" t="str">
        <f t="shared" si="0"/>
        <v/>
      </c>
      <c r="B62" s="83"/>
      <c r="C62" s="73"/>
      <c r="D62" s="73"/>
      <c r="E62" s="74"/>
      <c r="F62" s="84">
        <f t="shared" si="1"/>
        <v>0</v>
      </c>
      <c r="G62" s="73"/>
      <c r="H62" s="69" t="str">
        <f t="shared" si="2"/>
        <v/>
      </c>
      <c r="I62" s="75"/>
      <c r="J62" s="71" t="str">
        <f>IF(K62="Summe",SUM($J$7:J61),IF(G62="PKW",IF(E62&gt;4,H62*F62,""),IF(G62="ÖPNV",IF(E62&lt;5,"",IF(F62&gt;19,I62,F62*H62)),IF(G62="Fahrrad",IF(E62&gt;4,H62*F62,""),IF(G62="Roller/Motorrad",IF(E62&gt;4,H62*F62,""),IF(G62="Mofa/Moped",IF(E62&gt;4,H62*F62,""),IF(G62="Fahrdienst/Taxi",I62,"")))))))</f>
        <v/>
      </c>
      <c r="K62" s="130" t="str">
        <f t="shared" si="3"/>
        <v/>
      </c>
    </row>
    <row r="63" spans="1:11" ht="16.5">
      <c r="A63" s="135" t="str">
        <f t="shared" si="0"/>
        <v/>
      </c>
      <c r="B63" s="83"/>
      <c r="C63" s="73"/>
      <c r="D63" s="73"/>
      <c r="E63" s="74"/>
      <c r="F63" s="84">
        <f t="shared" si="1"/>
        <v>0</v>
      </c>
      <c r="G63" s="73"/>
      <c r="H63" s="69" t="str">
        <f t="shared" si="2"/>
        <v/>
      </c>
      <c r="I63" s="75"/>
      <c r="J63" s="71" t="str">
        <f>IF(K63="Summe",SUM($J$7:J62),IF(G63="PKW",IF(E63&gt;4,H63*F63,""),IF(G63="ÖPNV",IF(E63&lt;5,"",IF(F63&gt;19,I63,F63*H63)),IF(G63="Fahrrad",IF(E63&gt;4,H63*F63,""),IF(G63="Roller/Motorrad",IF(E63&gt;4,H63*F63,""),IF(G63="Mofa/Moped",IF(E63&gt;4,H63*F63,""),IF(G63="Fahrdienst/Taxi",I63,"")))))))</f>
        <v/>
      </c>
      <c r="K63" s="130" t="str">
        <f t="shared" si="3"/>
        <v/>
      </c>
    </row>
    <row r="64" spans="1:11" ht="16.5">
      <c r="A64" s="135" t="str">
        <f t="shared" si="0"/>
        <v/>
      </c>
      <c r="B64" s="83"/>
      <c r="C64" s="73"/>
      <c r="D64" s="73"/>
      <c r="E64" s="74"/>
      <c r="F64" s="84">
        <f t="shared" si="1"/>
        <v>0</v>
      </c>
      <c r="G64" s="73"/>
      <c r="H64" s="69" t="str">
        <f t="shared" si="2"/>
        <v/>
      </c>
      <c r="I64" s="75"/>
      <c r="J64" s="71" t="str">
        <f>IF(K64="Summe",SUM($J$7:J63),IF(G64="PKW",IF(E64&gt;4,H64*F64,""),IF(G64="ÖPNV",IF(E64&lt;5,"",IF(F64&gt;19,I64,F64*H64)),IF(G64="Fahrrad",IF(E64&gt;4,H64*F64,""),IF(G64="Roller/Motorrad",IF(E64&gt;4,H64*F64,""),IF(G64="Mofa/Moped",IF(E64&gt;4,H64*F64,""),IF(G64="Fahrdienst/Taxi",I64,"")))))))</f>
        <v/>
      </c>
      <c r="K64" s="130" t="str">
        <f t="shared" si="3"/>
        <v/>
      </c>
    </row>
    <row r="65" spans="1:11" ht="16.5">
      <c r="A65" s="135" t="str">
        <f t="shared" si="0"/>
        <v/>
      </c>
      <c r="B65" s="83"/>
      <c r="C65" s="73"/>
      <c r="D65" s="73"/>
      <c r="E65" s="74"/>
      <c r="F65" s="84">
        <f t="shared" si="1"/>
        <v>0</v>
      </c>
      <c r="G65" s="73"/>
      <c r="H65" s="69" t="str">
        <f t="shared" si="2"/>
        <v/>
      </c>
      <c r="I65" s="75"/>
      <c r="J65" s="71" t="str">
        <f>IF(K65="Summe",SUM($J$7:J64),IF(G65="PKW",IF(E65&gt;4,H65*F65,""),IF(G65="ÖPNV",IF(E65&lt;5,"",IF(F65&gt;19,I65,F65*H65)),IF(G65="Fahrrad",IF(E65&gt;4,H65*F65,""),IF(G65="Roller/Motorrad",IF(E65&gt;4,H65*F65,""),IF(G65="Mofa/Moped",IF(E65&gt;4,H65*F65,""),IF(G65="Fahrdienst/Taxi",I65,"")))))))</f>
        <v/>
      </c>
      <c r="K65" s="130" t="str">
        <f t="shared" si="3"/>
        <v/>
      </c>
    </row>
    <row r="66" spans="1:11" ht="16.5">
      <c r="A66" s="135" t="str">
        <f t="shared" si="0"/>
        <v/>
      </c>
      <c r="B66" s="83"/>
      <c r="C66" s="73"/>
      <c r="D66" s="73"/>
      <c r="E66" s="74"/>
      <c r="F66" s="84">
        <f t="shared" si="1"/>
        <v>0</v>
      </c>
      <c r="G66" s="73"/>
      <c r="H66" s="69" t="str">
        <f t="shared" si="2"/>
        <v/>
      </c>
      <c r="I66" s="75"/>
      <c r="J66" s="71" t="str">
        <f>IF(K66="Summe",SUM($J$7:J65),IF(G66="PKW",IF(E66&gt;4,H66*F66,""),IF(G66="ÖPNV",IF(E66&lt;5,"",IF(F66&gt;19,I66,F66*H66)),IF(G66="Fahrrad",IF(E66&gt;4,H66*F66,""),IF(G66="Roller/Motorrad",IF(E66&gt;4,H66*F66,""),IF(G66="Mofa/Moped",IF(E66&gt;4,H66*F66,""),IF(G66="Fahrdienst/Taxi",I66,"")))))))</f>
        <v/>
      </c>
      <c r="K66" s="130" t="str">
        <f t="shared" si="3"/>
        <v/>
      </c>
    </row>
    <row r="67" spans="1:11" ht="16.5">
      <c r="A67" s="135" t="str">
        <f t="shared" si="0"/>
        <v/>
      </c>
      <c r="B67" s="83"/>
      <c r="C67" s="73"/>
      <c r="D67" s="73"/>
      <c r="E67" s="74"/>
      <c r="F67" s="84">
        <f t="shared" si="1"/>
        <v>0</v>
      </c>
      <c r="G67" s="73"/>
      <c r="H67" s="69" t="str">
        <f t="shared" si="2"/>
        <v/>
      </c>
      <c r="I67" s="75"/>
      <c r="J67" s="71" t="str">
        <f>IF(K67="Summe",SUM($J$7:J66),IF(G67="PKW",IF(E67&gt;4,H67*F67,""),IF(G67="ÖPNV",IF(E67&lt;5,"",IF(F67&gt;19,I67,F67*H67)),IF(G67="Fahrrad",IF(E67&gt;4,H67*F67,""),IF(G67="Roller/Motorrad",IF(E67&gt;4,H67*F67,""),IF(G67="Mofa/Moped",IF(E67&gt;4,H67*F67,""),IF(G67="Fahrdienst/Taxi",I67,"")))))))</f>
        <v/>
      </c>
      <c r="K67" s="130" t="str">
        <f t="shared" si="3"/>
        <v/>
      </c>
    </row>
    <row r="68" spans="1:11" ht="16.5">
      <c r="A68" s="135" t="str">
        <f t="shared" si="0"/>
        <v/>
      </c>
      <c r="B68" s="83"/>
      <c r="C68" s="73"/>
      <c r="D68" s="73"/>
      <c r="E68" s="74"/>
      <c r="F68" s="84">
        <f t="shared" si="1"/>
        <v>0</v>
      </c>
      <c r="G68" s="73"/>
      <c r="H68" s="69" t="str">
        <f t="shared" si="2"/>
        <v/>
      </c>
      <c r="I68" s="75"/>
      <c r="J68" s="71" t="str">
        <f>IF(K68="Summe",SUM($J$7:J67),IF(G68="PKW",IF(E68&gt;4,H68*F68,""),IF(G68="ÖPNV",IF(E68&lt;5,"",IF(F68&gt;19,I68,F68*H68)),IF(G68="Fahrrad",IF(E68&gt;4,H68*F68,""),IF(G68="Roller/Motorrad",IF(E68&gt;4,H68*F68,""),IF(G68="Mofa/Moped",IF(E68&gt;4,H68*F68,""),IF(G68="Fahrdienst/Taxi",I68,"")))))))</f>
        <v/>
      </c>
      <c r="K68" s="130" t="str">
        <f t="shared" si="3"/>
        <v/>
      </c>
    </row>
    <row r="69" spans="1:11" ht="16.5">
      <c r="A69" s="135" t="str">
        <f t="shared" si="0"/>
        <v/>
      </c>
      <c r="B69" s="83"/>
      <c r="C69" s="73"/>
      <c r="D69" s="73"/>
      <c r="E69" s="74"/>
      <c r="F69" s="84">
        <f t="shared" si="1"/>
        <v>0</v>
      </c>
      <c r="G69" s="73"/>
      <c r="H69" s="69" t="str">
        <f t="shared" si="2"/>
        <v/>
      </c>
      <c r="I69" s="75"/>
      <c r="J69" s="71" t="str">
        <f>IF(K69="Summe",SUM($J$7:J68),IF(G69="PKW",IF(E69&gt;4,H69*F69,""),IF(G69="ÖPNV",IF(E69&lt;5,"",IF(F69&gt;19,I69,F69*H69)),IF(G69="Fahrrad",IF(E69&gt;4,H69*F69,""),IF(G69="Roller/Motorrad",IF(E69&gt;4,H69*F69,""),IF(G69="Mofa/Moped",IF(E69&gt;4,H69*F69,""),IF(G69="Fahrdienst/Taxi",I69,"")))))))</f>
        <v/>
      </c>
      <c r="K69" s="130" t="str">
        <f t="shared" si="3"/>
        <v/>
      </c>
    </row>
    <row r="70" spans="1:11" ht="16.5">
      <c r="A70" s="135" t="str">
        <f t="shared" si="0"/>
        <v/>
      </c>
      <c r="B70" s="83"/>
      <c r="C70" s="73"/>
      <c r="D70" s="73"/>
      <c r="E70" s="74"/>
      <c r="F70" s="84">
        <f t="shared" si="1"/>
        <v>0</v>
      </c>
      <c r="G70" s="73"/>
      <c r="H70" s="69" t="str">
        <f t="shared" si="2"/>
        <v/>
      </c>
      <c r="I70" s="75"/>
      <c r="J70" s="71" t="str">
        <f>IF(K70="Summe",SUM($J$7:J69),IF(G70="PKW",IF(E70&gt;4,H70*F70,""),IF(G70="ÖPNV",IF(E70&lt;5,"",IF(F70&gt;19,I70,F70*H70)),IF(G70="Fahrrad",IF(E70&gt;4,H70*F70,""),IF(G70="Roller/Motorrad",IF(E70&gt;4,H70*F70,""),IF(G70="Mofa/Moped",IF(E70&gt;4,H70*F70,""),IF(G70="Fahrdienst/Taxi",I70,"")))))))</f>
        <v/>
      </c>
      <c r="K70" s="130" t="str">
        <f t="shared" si="3"/>
        <v/>
      </c>
    </row>
    <row r="71" spans="1:11" ht="16.5">
      <c r="A71" s="135" t="str">
        <f t="shared" ref="A71:A134" si="4">IF(K71="Summe","GESAMTSUMME","")</f>
        <v/>
      </c>
      <c r="B71" s="83"/>
      <c r="C71" s="73"/>
      <c r="D71" s="73"/>
      <c r="E71" s="74"/>
      <c r="F71" s="84">
        <f t="shared" ref="F71:F134" si="5">E71*2</f>
        <v>0</v>
      </c>
      <c r="G71" s="73"/>
      <c r="H71" s="69" t="str">
        <f t="shared" ref="H71:H134" si="6">IF(AND(K71="Ausnahme",G71="ÖPNV"),I71/F71,"")</f>
        <v/>
      </c>
      <c r="I71" s="75"/>
      <c r="J71" s="71" t="str">
        <f>IF(K71="Summe",SUM($J$7:J70),IF(G71="PKW",IF(E71&gt;4,H71*F71,""),IF(G71="ÖPNV",IF(E71&lt;5,"",IF(F71&gt;19,I71,F71*H71)),IF(G71="Fahrrad",IF(E71&gt;4,H71*F71,""),IF(G71="Roller/Motorrad",IF(E71&gt;4,H71*F71,""),IF(G71="Mofa/Moped",IF(E71&gt;4,H71*F71,""),IF(G71="Fahrdienst/Taxi",I71,"")))))))</f>
        <v/>
      </c>
      <c r="K71" s="130" t="str">
        <f t="shared" ref="K71:K134" si="7">IF(G71="Fahrdienst/Taxi","Abrechnung beigefügt","")</f>
        <v/>
      </c>
    </row>
    <row r="72" spans="1:11" ht="16.5">
      <c r="A72" s="135" t="str">
        <f t="shared" si="4"/>
        <v/>
      </c>
      <c r="B72" s="83"/>
      <c r="C72" s="73"/>
      <c r="D72" s="73"/>
      <c r="E72" s="74"/>
      <c r="F72" s="84">
        <f t="shared" si="5"/>
        <v>0</v>
      </c>
      <c r="G72" s="73"/>
      <c r="H72" s="69" t="str">
        <f t="shared" si="6"/>
        <v/>
      </c>
      <c r="I72" s="75"/>
      <c r="J72" s="71" t="str">
        <f>IF(K72="Summe",SUM($J$7:J71),IF(G72="PKW",IF(E72&gt;4,H72*F72,""),IF(G72="ÖPNV",IF(E72&lt;5,"",IF(F72&gt;19,I72,F72*H72)),IF(G72="Fahrrad",IF(E72&gt;4,H72*F72,""),IF(G72="Roller/Motorrad",IF(E72&gt;4,H72*F72,""),IF(G72="Mofa/Moped",IF(E72&gt;4,H72*F72,""),IF(G72="Fahrdienst/Taxi",I72,"")))))))</f>
        <v/>
      </c>
      <c r="K72" s="130" t="str">
        <f t="shared" si="7"/>
        <v/>
      </c>
    </row>
    <row r="73" spans="1:11" ht="16.5">
      <c r="A73" s="135" t="str">
        <f t="shared" si="4"/>
        <v/>
      </c>
      <c r="B73" s="83"/>
      <c r="C73" s="73"/>
      <c r="D73" s="73"/>
      <c r="E73" s="74"/>
      <c r="F73" s="84">
        <f t="shared" si="5"/>
        <v>0</v>
      </c>
      <c r="G73" s="73"/>
      <c r="H73" s="69" t="str">
        <f t="shared" si="6"/>
        <v/>
      </c>
      <c r="I73" s="75"/>
      <c r="J73" s="71" t="str">
        <f>IF(K73="Summe",SUM($J$7:J72),IF(G73="PKW",IF(E73&gt;4,H73*F73,""),IF(G73="ÖPNV",IF(E73&lt;5,"",IF(F73&gt;19,I73,F73*H73)),IF(G73="Fahrrad",IF(E73&gt;4,H73*F73,""),IF(G73="Roller/Motorrad",IF(E73&gt;4,H73*F73,""),IF(G73="Mofa/Moped",IF(E73&gt;4,H73*F73,""),IF(G73="Fahrdienst/Taxi",I73,"")))))))</f>
        <v/>
      </c>
      <c r="K73" s="130" t="str">
        <f t="shared" si="7"/>
        <v/>
      </c>
    </row>
    <row r="74" spans="1:11" ht="16.5">
      <c r="A74" s="135" t="str">
        <f t="shared" si="4"/>
        <v/>
      </c>
      <c r="B74" s="83"/>
      <c r="C74" s="73"/>
      <c r="D74" s="73"/>
      <c r="E74" s="74"/>
      <c r="F74" s="84">
        <f t="shared" si="5"/>
        <v>0</v>
      </c>
      <c r="G74" s="73"/>
      <c r="H74" s="69" t="str">
        <f t="shared" si="6"/>
        <v/>
      </c>
      <c r="I74" s="75"/>
      <c r="J74" s="71" t="str">
        <f>IF(K74="Summe",SUM($J$7:J73),IF(G74="PKW",IF(E74&gt;4,H74*F74,""),IF(G74="ÖPNV",IF(E74&lt;5,"",IF(F74&gt;19,I74,F74*H74)),IF(G74="Fahrrad",IF(E74&gt;4,H74*F74,""),IF(G74="Roller/Motorrad",IF(E74&gt;4,H74*F74,""),IF(G74="Mofa/Moped",IF(E74&gt;4,H74*F74,""),IF(G74="Fahrdienst/Taxi",I74,"")))))))</f>
        <v/>
      </c>
      <c r="K74" s="130" t="str">
        <f t="shared" si="7"/>
        <v/>
      </c>
    </row>
    <row r="75" spans="1:11" ht="16.5">
      <c r="A75" s="135" t="str">
        <f t="shared" si="4"/>
        <v/>
      </c>
      <c r="B75" s="83"/>
      <c r="C75" s="73"/>
      <c r="D75" s="73"/>
      <c r="E75" s="74"/>
      <c r="F75" s="84">
        <f t="shared" si="5"/>
        <v>0</v>
      </c>
      <c r="G75" s="73"/>
      <c r="H75" s="69" t="str">
        <f t="shared" si="6"/>
        <v/>
      </c>
      <c r="I75" s="75"/>
      <c r="J75" s="71" t="str">
        <f>IF(K75="Summe",SUM($J$7:J74),IF(G75="PKW",IF(E75&gt;4,H75*F75,""),IF(G75="ÖPNV",IF(E75&lt;5,"",IF(F75&gt;19,I75,F75*H75)),IF(G75="Fahrrad",IF(E75&gt;4,H75*F75,""),IF(G75="Roller/Motorrad",IF(E75&gt;4,H75*F75,""),IF(G75="Mofa/Moped",IF(E75&gt;4,H75*F75,""),IF(G75="Fahrdienst/Taxi",I75,"")))))))</f>
        <v/>
      </c>
      <c r="K75" s="130" t="str">
        <f t="shared" si="7"/>
        <v/>
      </c>
    </row>
    <row r="76" spans="1:11" ht="16.5">
      <c r="A76" s="135" t="str">
        <f t="shared" si="4"/>
        <v/>
      </c>
      <c r="B76" s="83"/>
      <c r="C76" s="73"/>
      <c r="D76" s="73"/>
      <c r="E76" s="74"/>
      <c r="F76" s="84">
        <f t="shared" si="5"/>
        <v>0</v>
      </c>
      <c r="G76" s="73"/>
      <c r="H76" s="69" t="str">
        <f t="shared" si="6"/>
        <v/>
      </c>
      <c r="I76" s="75"/>
      <c r="J76" s="71" t="str">
        <f>IF(K76="Summe",SUM($J$7:J75),IF(G76="PKW",IF(E76&gt;4,H76*F76,""),IF(G76="ÖPNV",IF(E76&lt;5,"",IF(F76&gt;19,I76,F76*H76)),IF(G76="Fahrrad",IF(E76&gt;4,H76*F76,""),IF(G76="Roller/Motorrad",IF(E76&gt;4,H76*F76,""),IF(G76="Mofa/Moped",IF(E76&gt;4,H76*F76,""),IF(G76="Fahrdienst/Taxi",I76,"")))))))</f>
        <v/>
      </c>
      <c r="K76" s="130" t="str">
        <f t="shared" si="7"/>
        <v/>
      </c>
    </row>
    <row r="77" spans="1:11" ht="16.5">
      <c r="A77" s="135" t="str">
        <f t="shared" si="4"/>
        <v/>
      </c>
      <c r="B77" s="83"/>
      <c r="C77" s="73"/>
      <c r="D77" s="73"/>
      <c r="E77" s="74"/>
      <c r="F77" s="84">
        <f t="shared" si="5"/>
        <v>0</v>
      </c>
      <c r="G77" s="73"/>
      <c r="H77" s="69" t="str">
        <f t="shared" si="6"/>
        <v/>
      </c>
      <c r="I77" s="75"/>
      <c r="J77" s="71" t="str">
        <f>IF(K77="Summe",SUM($J$7:J76),IF(G77="PKW",IF(E77&gt;4,H77*F77,""),IF(G77="ÖPNV",IF(E77&lt;5,"",IF(F77&gt;19,I77,F77*H77)),IF(G77="Fahrrad",IF(E77&gt;4,H77*F77,""),IF(G77="Roller/Motorrad",IF(E77&gt;4,H77*F77,""),IF(G77="Mofa/Moped",IF(E77&gt;4,H77*F77,""),IF(G77="Fahrdienst/Taxi",I77,"")))))))</f>
        <v/>
      </c>
      <c r="K77" s="130" t="str">
        <f t="shared" si="7"/>
        <v/>
      </c>
    </row>
    <row r="78" spans="1:11" ht="16.5">
      <c r="A78" s="135" t="str">
        <f t="shared" si="4"/>
        <v/>
      </c>
      <c r="B78" s="83"/>
      <c r="C78" s="73"/>
      <c r="D78" s="73"/>
      <c r="E78" s="74"/>
      <c r="F78" s="84">
        <f t="shared" si="5"/>
        <v>0</v>
      </c>
      <c r="G78" s="73"/>
      <c r="H78" s="69" t="str">
        <f t="shared" si="6"/>
        <v/>
      </c>
      <c r="I78" s="75"/>
      <c r="J78" s="71" t="str">
        <f>IF(K78="Summe",SUM($J$7:J77),IF(G78="PKW",IF(E78&gt;4,H78*F78,""),IF(G78="ÖPNV",IF(E78&lt;5,"",IF(F78&gt;19,I78,F78*H78)),IF(G78="Fahrrad",IF(E78&gt;4,H78*F78,""),IF(G78="Roller/Motorrad",IF(E78&gt;4,H78*F78,""),IF(G78="Mofa/Moped",IF(E78&gt;4,H78*F78,""),IF(G78="Fahrdienst/Taxi",I78,"")))))))</f>
        <v/>
      </c>
      <c r="K78" s="130" t="str">
        <f t="shared" si="7"/>
        <v/>
      </c>
    </row>
    <row r="79" spans="1:11" ht="16.5">
      <c r="A79" s="135" t="str">
        <f t="shared" si="4"/>
        <v/>
      </c>
      <c r="B79" s="83"/>
      <c r="C79" s="73"/>
      <c r="D79" s="73"/>
      <c r="E79" s="74"/>
      <c r="F79" s="84">
        <f t="shared" si="5"/>
        <v>0</v>
      </c>
      <c r="G79" s="73"/>
      <c r="H79" s="69" t="str">
        <f t="shared" si="6"/>
        <v/>
      </c>
      <c r="I79" s="75"/>
      <c r="J79" s="71" t="str">
        <f>IF(K79="Summe",SUM($J$7:J78),IF(G79="PKW",IF(E79&gt;4,H79*F79,""),IF(G79="ÖPNV",IF(E79&lt;5,"",IF(F79&gt;19,I79,F79*H79)),IF(G79="Fahrrad",IF(E79&gt;4,H79*F79,""),IF(G79="Roller/Motorrad",IF(E79&gt;4,H79*F79,""),IF(G79="Mofa/Moped",IF(E79&gt;4,H79*F79,""),IF(G79="Fahrdienst/Taxi",I79,"")))))))</f>
        <v/>
      </c>
      <c r="K79" s="130" t="str">
        <f t="shared" si="7"/>
        <v/>
      </c>
    </row>
    <row r="80" spans="1:11" ht="16.5">
      <c r="A80" s="135" t="str">
        <f t="shared" si="4"/>
        <v/>
      </c>
      <c r="B80" s="83"/>
      <c r="C80" s="73"/>
      <c r="D80" s="73"/>
      <c r="E80" s="74"/>
      <c r="F80" s="84">
        <f t="shared" si="5"/>
        <v>0</v>
      </c>
      <c r="G80" s="73"/>
      <c r="H80" s="69" t="str">
        <f t="shared" si="6"/>
        <v/>
      </c>
      <c r="I80" s="75"/>
      <c r="J80" s="71" t="str">
        <f>IF(K80="Summe",SUM($J$7:J79),IF(G80="PKW",IF(E80&gt;4,H80*F80,""),IF(G80="ÖPNV",IF(E80&lt;5,"",IF(F80&gt;19,I80,F80*H80)),IF(G80="Fahrrad",IF(E80&gt;4,H80*F80,""),IF(G80="Roller/Motorrad",IF(E80&gt;4,H80*F80,""),IF(G80="Mofa/Moped",IF(E80&gt;4,H80*F80,""),IF(G80="Fahrdienst/Taxi",I80,"")))))))</f>
        <v/>
      </c>
      <c r="K80" s="130" t="str">
        <f t="shared" si="7"/>
        <v/>
      </c>
    </row>
    <row r="81" spans="1:11" ht="16.5">
      <c r="A81" s="135" t="str">
        <f t="shared" si="4"/>
        <v/>
      </c>
      <c r="B81" s="83"/>
      <c r="C81" s="73"/>
      <c r="D81" s="73"/>
      <c r="E81" s="74"/>
      <c r="F81" s="84">
        <f t="shared" si="5"/>
        <v>0</v>
      </c>
      <c r="G81" s="73"/>
      <c r="H81" s="69" t="str">
        <f t="shared" si="6"/>
        <v/>
      </c>
      <c r="I81" s="75"/>
      <c r="J81" s="71" t="str">
        <f>IF(K81="Summe",SUM($J$7:J80),IF(G81="PKW",IF(E81&gt;4,H81*F81,""),IF(G81="ÖPNV",IF(E81&lt;5,"",IF(F81&gt;19,I81,F81*H81)),IF(G81="Fahrrad",IF(E81&gt;4,H81*F81,""),IF(G81="Roller/Motorrad",IF(E81&gt;4,H81*F81,""),IF(G81="Mofa/Moped",IF(E81&gt;4,H81*F81,""),IF(G81="Fahrdienst/Taxi",I81,"")))))))</f>
        <v/>
      </c>
      <c r="K81" s="130" t="str">
        <f t="shared" si="7"/>
        <v/>
      </c>
    </row>
    <row r="82" spans="1:11" ht="16.5">
      <c r="A82" s="135" t="str">
        <f t="shared" si="4"/>
        <v/>
      </c>
      <c r="B82" s="83"/>
      <c r="C82" s="73"/>
      <c r="D82" s="73"/>
      <c r="E82" s="74"/>
      <c r="F82" s="84">
        <f t="shared" si="5"/>
        <v>0</v>
      </c>
      <c r="G82" s="73"/>
      <c r="H82" s="69" t="str">
        <f t="shared" si="6"/>
        <v/>
      </c>
      <c r="I82" s="75"/>
      <c r="J82" s="71" t="str">
        <f>IF(K82="Summe",SUM($J$7:J81),IF(G82="PKW",IF(E82&gt;4,H82*F82,""),IF(G82="ÖPNV",IF(E82&lt;5,"",IF(F82&gt;19,I82,F82*H82)),IF(G82="Fahrrad",IF(E82&gt;4,H82*F82,""),IF(G82="Roller/Motorrad",IF(E82&gt;4,H82*F82,""),IF(G82="Mofa/Moped",IF(E82&gt;4,H82*F82,""),IF(G82="Fahrdienst/Taxi",I82,"")))))))</f>
        <v/>
      </c>
      <c r="K82" s="130" t="str">
        <f t="shared" si="7"/>
        <v/>
      </c>
    </row>
    <row r="83" spans="1:11" ht="16.5">
      <c r="A83" s="135" t="str">
        <f t="shared" si="4"/>
        <v/>
      </c>
      <c r="B83" s="83"/>
      <c r="C83" s="73"/>
      <c r="D83" s="73"/>
      <c r="E83" s="74"/>
      <c r="F83" s="84">
        <f t="shared" si="5"/>
        <v>0</v>
      </c>
      <c r="G83" s="73"/>
      <c r="H83" s="69" t="str">
        <f t="shared" si="6"/>
        <v/>
      </c>
      <c r="I83" s="75"/>
      <c r="J83" s="71" t="str">
        <f>IF(K83="Summe",SUM($J$7:J82),IF(G83="PKW",IF(E83&gt;4,H83*F83,""),IF(G83="ÖPNV",IF(E83&lt;5,"",IF(F83&gt;19,I83,F83*H83)),IF(G83="Fahrrad",IF(E83&gt;4,H83*F83,""),IF(G83="Roller/Motorrad",IF(E83&gt;4,H83*F83,""),IF(G83="Mofa/Moped",IF(E83&gt;4,H83*F83,""),IF(G83="Fahrdienst/Taxi",I83,"")))))))</f>
        <v/>
      </c>
      <c r="K83" s="130" t="str">
        <f t="shared" si="7"/>
        <v/>
      </c>
    </row>
    <row r="84" spans="1:11" ht="16.5">
      <c r="A84" s="135" t="str">
        <f t="shared" si="4"/>
        <v/>
      </c>
      <c r="B84" s="83"/>
      <c r="C84" s="73"/>
      <c r="D84" s="73"/>
      <c r="E84" s="74"/>
      <c r="F84" s="84">
        <f t="shared" si="5"/>
        <v>0</v>
      </c>
      <c r="G84" s="73"/>
      <c r="H84" s="69" t="str">
        <f t="shared" si="6"/>
        <v/>
      </c>
      <c r="I84" s="75"/>
      <c r="J84" s="71" t="str">
        <f>IF(K84="Summe",SUM($J$7:J83),IF(G84="PKW",IF(E84&gt;4,H84*F84,""),IF(G84="ÖPNV",IF(E84&lt;5,"",IF(F84&gt;19,I84,F84*H84)),IF(G84="Fahrrad",IF(E84&gt;4,H84*F84,""),IF(G84="Roller/Motorrad",IF(E84&gt;4,H84*F84,""),IF(G84="Mofa/Moped",IF(E84&gt;4,H84*F84,""),IF(G84="Fahrdienst/Taxi",I84,"")))))))</f>
        <v/>
      </c>
      <c r="K84" s="130" t="str">
        <f t="shared" si="7"/>
        <v/>
      </c>
    </row>
    <row r="85" spans="1:11" ht="16.5">
      <c r="A85" s="135" t="str">
        <f t="shared" si="4"/>
        <v/>
      </c>
      <c r="B85" s="83"/>
      <c r="C85" s="73"/>
      <c r="D85" s="73"/>
      <c r="E85" s="74"/>
      <c r="F85" s="84">
        <f t="shared" si="5"/>
        <v>0</v>
      </c>
      <c r="G85" s="73"/>
      <c r="H85" s="69" t="str">
        <f t="shared" si="6"/>
        <v/>
      </c>
      <c r="I85" s="75"/>
      <c r="J85" s="71" t="str">
        <f>IF(K85="Summe",SUM($J$7:J84),IF(G85="PKW",IF(E85&gt;4,H85*F85,""),IF(G85="ÖPNV",IF(E85&lt;5,"",IF(F85&gt;19,I85,F85*H85)),IF(G85="Fahrrad",IF(E85&gt;4,H85*F85,""),IF(G85="Roller/Motorrad",IF(E85&gt;4,H85*F85,""),IF(G85="Mofa/Moped",IF(E85&gt;4,H85*F85,""),IF(G85="Fahrdienst/Taxi",I85,"")))))))</f>
        <v/>
      </c>
      <c r="K85" s="130" t="str">
        <f t="shared" si="7"/>
        <v/>
      </c>
    </row>
    <row r="86" spans="1:11" ht="16.5">
      <c r="A86" s="135" t="str">
        <f t="shared" si="4"/>
        <v/>
      </c>
      <c r="B86" s="83"/>
      <c r="C86" s="73"/>
      <c r="D86" s="73"/>
      <c r="E86" s="74"/>
      <c r="F86" s="84">
        <f t="shared" si="5"/>
        <v>0</v>
      </c>
      <c r="G86" s="73"/>
      <c r="H86" s="69" t="str">
        <f t="shared" si="6"/>
        <v/>
      </c>
      <c r="I86" s="75"/>
      <c r="J86" s="71" t="str">
        <f>IF(K86="Summe",SUM($J$7:J85),IF(G86="PKW",IF(E86&gt;4,H86*F86,""),IF(G86="ÖPNV",IF(E86&lt;5,"",IF(F86&gt;19,I86,F86*H86)),IF(G86="Fahrrad",IF(E86&gt;4,H86*F86,""),IF(G86="Roller/Motorrad",IF(E86&gt;4,H86*F86,""),IF(G86="Mofa/Moped",IF(E86&gt;4,H86*F86,""),IF(G86="Fahrdienst/Taxi",I86,"")))))))</f>
        <v/>
      </c>
      <c r="K86" s="130" t="str">
        <f t="shared" si="7"/>
        <v/>
      </c>
    </row>
    <row r="87" spans="1:11" ht="16.5">
      <c r="A87" s="135" t="str">
        <f t="shared" si="4"/>
        <v/>
      </c>
      <c r="B87" s="83"/>
      <c r="C87" s="73"/>
      <c r="D87" s="73"/>
      <c r="E87" s="74"/>
      <c r="F87" s="84">
        <f t="shared" si="5"/>
        <v>0</v>
      </c>
      <c r="G87" s="73"/>
      <c r="H87" s="69" t="str">
        <f t="shared" si="6"/>
        <v/>
      </c>
      <c r="I87" s="75"/>
      <c r="J87" s="71" t="str">
        <f>IF(K87="Summe",SUM($J$7:J86),IF(G87="PKW",IF(E87&gt;4,H87*F87,""),IF(G87="ÖPNV",IF(E87&lt;5,"",IF(F87&gt;19,I87,F87*H87)),IF(G87="Fahrrad",IF(E87&gt;4,H87*F87,""),IF(G87="Roller/Motorrad",IF(E87&gt;4,H87*F87,""),IF(G87="Mofa/Moped",IF(E87&gt;4,H87*F87,""),IF(G87="Fahrdienst/Taxi",I87,"")))))))</f>
        <v/>
      </c>
      <c r="K87" s="130" t="str">
        <f t="shared" si="7"/>
        <v/>
      </c>
    </row>
    <row r="88" spans="1:11" ht="16.5">
      <c r="A88" s="135" t="str">
        <f t="shared" si="4"/>
        <v/>
      </c>
      <c r="B88" s="83"/>
      <c r="C88" s="73"/>
      <c r="D88" s="73"/>
      <c r="E88" s="74"/>
      <c r="F88" s="84">
        <f t="shared" si="5"/>
        <v>0</v>
      </c>
      <c r="G88" s="73"/>
      <c r="H88" s="69" t="str">
        <f t="shared" si="6"/>
        <v/>
      </c>
      <c r="I88" s="75"/>
      <c r="J88" s="71" t="str">
        <f>IF(K88="Summe",SUM($J$7:J87),IF(G88="PKW",IF(E88&gt;4,H88*F88,""),IF(G88="ÖPNV",IF(E88&lt;5,"",IF(F88&gt;19,I88,F88*H88)),IF(G88="Fahrrad",IF(E88&gt;4,H88*F88,""),IF(G88="Roller/Motorrad",IF(E88&gt;4,H88*F88,""),IF(G88="Mofa/Moped",IF(E88&gt;4,H88*F88,""),IF(G88="Fahrdienst/Taxi",I88,"")))))))</f>
        <v/>
      </c>
      <c r="K88" s="130" t="str">
        <f t="shared" si="7"/>
        <v/>
      </c>
    </row>
    <row r="89" spans="1:11" ht="16.5">
      <c r="A89" s="135" t="str">
        <f t="shared" si="4"/>
        <v/>
      </c>
      <c r="B89" s="83"/>
      <c r="C89" s="73"/>
      <c r="D89" s="73"/>
      <c r="E89" s="74"/>
      <c r="F89" s="84">
        <f t="shared" si="5"/>
        <v>0</v>
      </c>
      <c r="G89" s="73"/>
      <c r="H89" s="69" t="str">
        <f t="shared" si="6"/>
        <v/>
      </c>
      <c r="I89" s="75"/>
      <c r="J89" s="71" t="str">
        <f>IF(K89="Summe",SUM($J$7:J88),IF(G89="PKW",IF(E89&gt;4,H89*F89,""),IF(G89="ÖPNV",IF(E89&lt;5,"",IF(F89&gt;19,I89,F89*H89)),IF(G89="Fahrrad",IF(E89&gt;4,H89*F89,""),IF(G89="Roller/Motorrad",IF(E89&gt;4,H89*F89,""),IF(G89="Mofa/Moped",IF(E89&gt;4,H89*F89,""),IF(G89="Fahrdienst/Taxi",I89,"")))))))</f>
        <v/>
      </c>
      <c r="K89" s="130" t="str">
        <f t="shared" si="7"/>
        <v/>
      </c>
    </row>
    <row r="90" spans="1:11" ht="16.5">
      <c r="A90" s="135" t="str">
        <f t="shared" si="4"/>
        <v/>
      </c>
      <c r="B90" s="83"/>
      <c r="C90" s="73"/>
      <c r="D90" s="73"/>
      <c r="E90" s="74"/>
      <c r="F90" s="84">
        <f t="shared" si="5"/>
        <v>0</v>
      </c>
      <c r="G90" s="73"/>
      <c r="H90" s="69" t="str">
        <f t="shared" si="6"/>
        <v/>
      </c>
      <c r="I90" s="75"/>
      <c r="J90" s="71" t="str">
        <f>IF(K90="Summe",SUM($J$7:J89),IF(G90="PKW",IF(E90&gt;4,H90*F90,""),IF(G90="ÖPNV",IF(E90&lt;5,"",IF(F90&gt;19,I90,F90*H90)),IF(G90="Fahrrad",IF(E90&gt;4,H90*F90,""),IF(G90="Roller/Motorrad",IF(E90&gt;4,H90*F90,""),IF(G90="Mofa/Moped",IF(E90&gt;4,H90*F90,""),IF(G90="Fahrdienst/Taxi",I90,"")))))))</f>
        <v/>
      </c>
      <c r="K90" s="130" t="str">
        <f t="shared" si="7"/>
        <v/>
      </c>
    </row>
    <row r="91" spans="1:11" ht="16.5">
      <c r="A91" s="135" t="str">
        <f t="shared" si="4"/>
        <v/>
      </c>
      <c r="B91" s="83"/>
      <c r="C91" s="73"/>
      <c r="D91" s="73"/>
      <c r="E91" s="74"/>
      <c r="F91" s="84">
        <f t="shared" si="5"/>
        <v>0</v>
      </c>
      <c r="G91" s="73"/>
      <c r="H91" s="69" t="str">
        <f t="shared" si="6"/>
        <v/>
      </c>
      <c r="I91" s="75"/>
      <c r="J91" s="71" t="str">
        <f>IF(K91="Summe",SUM($J$7:J90),IF(G91="PKW",IF(E91&gt;4,H91*F91,""),IF(G91="ÖPNV",IF(E91&lt;5,"",IF(F91&gt;19,I91,F91*H91)),IF(G91="Fahrrad",IF(E91&gt;4,H91*F91,""),IF(G91="Roller/Motorrad",IF(E91&gt;4,H91*F91,""),IF(G91="Mofa/Moped",IF(E91&gt;4,H91*F91,""),IF(G91="Fahrdienst/Taxi",I91,"")))))))</f>
        <v/>
      </c>
      <c r="K91" s="130" t="str">
        <f t="shared" si="7"/>
        <v/>
      </c>
    </row>
    <row r="92" spans="1:11" ht="16.5">
      <c r="A92" s="135" t="str">
        <f t="shared" si="4"/>
        <v/>
      </c>
      <c r="B92" s="83"/>
      <c r="C92" s="73"/>
      <c r="D92" s="73"/>
      <c r="E92" s="74"/>
      <c r="F92" s="84">
        <f t="shared" si="5"/>
        <v>0</v>
      </c>
      <c r="G92" s="73"/>
      <c r="H92" s="69" t="str">
        <f t="shared" si="6"/>
        <v/>
      </c>
      <c r="I92" s="75"/>
      <c r="J92" s="71" t="str">
        <f>IF(K92="Summe",SUM($J$7:J91),IF(G92="PKW",IF(E92&gt;4,H92*F92,""),IF(G92="ÖPNV",IF(E92&lt;5,"",IF(F92&gt;19,I92,F92*H92)),IF(G92="Fahrrad",IF(E92&gt;4,H92*F92,""),IF(G92="Roller/Motorrad",IF(E92&gt;4,H92*F92,""),IF(G92="Mofa/Moped",IF(E92&gt;4,H92*F92,""),IF(G92="Fahrdienst/Taxi",I92,"")))))))</f>
        <v/>
      </c>
      <c r="K92" s="130" t="str">
        <f t="shared" si="7"/>
        <v/>
      </c>
    </row>
    <row r="93" spans="1:11" ht="16.5">
      <c r="A93" s="135" t="str">
        <f t="shared" si="4"/>
        <v/>
      </c>
      <c r="B93" s="83"/>
      <c r="C93" s="73"/>
      <c r="D93" s="73"/>
      <c r="E93" s="74"/>
      <c r="F93" s="84">
        <f t="shared" si="5"/>
        <v>0</v>
      </c>
      <c r="G93" s="73"/>
      <c r="H93" s="69" t="str">
        <f t="shared" si="6"/>
        <v/>
      </c>
      <c r="I93" s="75"/>
      <c r="J93" s="71" t="str">
        <f>IF(K93="Summe",SUM($J$7:J92),IF(G93="PKW",IF(E93&gt;4,H93*F93,""),IF(G93="ÖPNV",IF(E93&lt;5,"",IF(F93&gt;19,I93,F93*H93)),IF(G93="Fahrrad",IF(E93&gt;4,H93*F93,""),IF(G93="Roller/Motorrad",IF(E93&gt;4,H93*F93,""),IF(G93="Mofa/Moped",IF(E93&gt;4,H93*F93,""),IF(G93="Fahrdienst/Taxi",I93,"")))))))</f>
        <v/>
      </c>
      <c r="K93" s="130" t="str">
        <f t="shared" si="7"/>
        <v/>
      </c>
    </row>
    <row r="94" spans="1:11" ht="16.5">
      <c r="A94" s="135" t="str">
        <f t="shared" si="4"/>
        <v/>
      </c>
      <c r="B94" s="83"/>
      <c r="C94" s="73"/>
      <c r="D94" s="73"/>
      <c r="E94" s="74"/>
      <c r="F94" s="84">
        <f t="shared" si="5"/>
        <v>0</v>
      </c>
      <c r="G94" s="73"/>
      <c r="H94" s="69" t="str">
        <f t="shared" si="6"/>
        <v/>
      </c>
      <c r="I94" s="75"/>
      <c r="J94" s="71" t="str">
        <f>IF(K94="Summe",SUM($J$7:J93),IF(G94="PKW",IF(E94&gt;4,H94*F94,""),IF(G94="ÖPNV",IF(E94&lt;5,"",IF(F94&gt;19,I94,F94*H94)),IF(G94="Fahrrad",IF(E94&gt;4,H94*F94,""),IF(G94="Roller/Motorrad",IF(E94&gt;4,H94*F94,""),IF(G94="Mofa/Moped",IF(E94&gt;4,H94*F94,""),IF(G94="Fahrdienst/Taxi",I94,"")))))))</f>
        <v/>
      </c>
      <c r="K94" s="130" t="str">
        <f t="shared" si="7"/>
        <v/>
      </c>
    </row>
    <row r="95" spans="1:11" ht="16.5">
      <c r="A95" s="135" t="str">
        <f t="shared" si="4"/>
        <v/>
      </c>
      <c r="B95" s="83"/>
      <c r="C95" s="73"/>
      <c r="D95" s="73"/>
      <c r="E95" s="74"/>
      <c r="F95" s="84">
        <f t="shared" si="5"/>
        <v>0</v>
      </c>
      <c r="G95" s="73"/>
      <c r="H95" s="69" t="str">
        <f t="shared" si="6"/>
        <v/>
      </c>
      <c r="I95" s="75"/>
      <c r="J95" s="71" t="str">
        <f>IF(K95="Summe",SUM($J$7:J94),IF(G95="PKW",IF(E95&gt;4,H95*F95,""),IF(G95="ÖPNV",IF(E95&lt;5,"",IF(F95&gt;19,I95,F95*H95)),IF(G95="Fahrrad",IF(E95&gt;4,H95*F95,""),IF(G95="Roller/Motorrad",IF(E95&gt;4,H95*F95,""),IF(G95="Mofa/Moped",IF(E95&gt;4,H95*F95,""),IF(G95="Fahrdienst/Taxi",I95,"")))))))</f>
        <v/>
      </c>
      <c r="K95" s="130" t="str">
        <f t="shared" si="7"/>
        <v/>
      </c>
    </row>
    <row r="96" spans="1:11" ht="16.5">
      <c r="A96" s="135" t="str">
        <f t="shared" si="4"/>
        <v/>
      </c>
      <c r="B96" s="83"/>
      <c r="C96" s="73"/>
      <c r="D96" s="73"/>
      <c r="E96" s="74"/>
      <c r="F96" s="84">
        <f t="shared" si="5"/>
        <v>0</v>
      </c>
      <c r="G96" s="73"/>
      <c r="H96" s="69" t="str">
        <f t="shared" si="6"/>
        <v/>
      </c>
      <c r="I96" s="75"/>
      <c r="J96" s="71" t="str">
        <f>IF(K96="Summe",SUM($J$7:J95),IF(G96="PKW",IF(E96&gt;4,H96*F96,""),IF(G96="ÖPNV",IF(E96&lt;5,"",IF(F96&gt;19,I96,F96*H96)),IF(G96="Fahrrad",IF(E96&gt;4,H96*F96,""),IF(G96="Roller/Motorrad",IF(E96&gt;4,H96*F96,""),IF(G96="Mofa/Moped",IF(E96&gt;4,H96*F96,""),IF(G96="Fahrdienst/Taxi",I96,"")))))))</f>
        <v/>
      </c>
      <c r="K96" s="130" t="str">
        <f t="shared" si="7"/>
        <v/>
      </c>
    </row>
    <row r="97" spans="1:11" ht="16.5">
      <c r="A97" s="135" t="str">
        <f t="shared" si="4"/>
        <v/>
      </c>
      <c r="B97" s="83"/>
      <c r="C97" s="73"/>
      <c r="D97" s="73"/>
      <c r="E97" s="74"/>
      <c r="F97" s="84">
        <f t="shared" si="5"/>
        <v>0</v>
      </c>
      <c r="G97" s="73"/>
      <c r="H97" s="69" t="str">
        <f t="shared" si="6"/>
        <v/>
      </c>
      <c r="I97" s="75"/>
      <c r="J97" s="71" t="str">
        <f>IF(K97="Summe",SUM($J$7:J96),IF(G97="PKW",IF(E97&gt;4,H97*F97,""),IF(G97="ÖPNV",IF(E97&lt;5,"",IF(F97&gt;19,I97,F97*H97)),IF(G97="Fahrrad",IF(E97&gt;4,H97*F97,""),IF(G97="Roller/Motorrad",IF(E97&gt;4,H97*F97,""),IF(G97="Mofa/Moped",IF(E97&gt;4,H97*F97,""),IF(G97="Fahrdienst/Taxi",I97,"")))))))</f>
        <v/>
      </c>
      <c r="K97" s="130" t="str">
        <f t="shared" si="7"/>
        <v/>
      </c>
    </row>
    <row r="98" spans="1:11" ht="16.5">
      <c r="A98" s="135" t="str">
        <f t="shared" si="4"/>
        <v/>
      </c>
      <c r="B98" s="83"/>
      <c r="C98" s="73"/>
      <c r="D98" s="73"/>
      <c r="E98" s="74"/>
      <c r="F98" s="84">
        <f t="shared" si="5"/>
        <v>0</v>
      </c>
      <c r="G98" s="73"/>
      <c r="H98" s="69" t="str">
        <f t="shared" si="6"/>
        <v/>
      </c>
      <c r="I98" s="75"/>
      <c r="J98" s="71" t="str">
        <f>IF(K98="Summe",SUM($J$7:J97),IF(G98="PKW",IF(E98&gt;4,H98*F98,""),IF(G98="ÖPNV",IF(E98&lt;5,"",IF(F98&gt;19,I98,F98*H98)),IF(G98="Fahrrad",IF(E98&gt;4,H98*F98,""),IF(G98="Roller/Motorrad",IF(E98&gt;4,H98*F98,""),IF(G98="Mofa/Moped",IF(E98&gt;4,H98*F98,""),IF(G98="Fahrdienst/Taxi",I98,"")))))))</f>
        <v/>
      </c>
      <c r="K98" s="130" t="str">
        <f t="shared" si="7"/>
        <v/>
      </c>
    </row>
    <row r="99" spans="1:11" ht="16.5">
      <c r="A99" s="135" t="str">
        <f t="shared" si="4"/>
        <v/>
      </c>
      <c r="B99" s="83"/>
      <c r="C99" s="73"/>
      <c r="D99" s="73"/>
      <c r="E99" s="74"/>
      <c r="F99" s="84">
        <f t="shared" si="5"/>
        <v>0</v>
      </c>
      <c r="G99" s="73"/>
      <c r="H99" s="69" t="str">
        <f t="shared" si="6"/>
        <v/>
      </c>
      <c r="I99" s="75"/>
      <c r="J99" s="71" t="str">
        <f>IF(K99="Summe",SUM($J$7:J98),IF(G99="PKW",IF(E99&gt;4,H99*F99,""),IF(G99="ÖPNV",IF(E99&lt;5,"",IF(F99&gt;19,I99,F99*H99)),IF(G99="Fahrrad",IF(E99&gt;4,H99*F99,""),IF(G99="Roller/Motorrad",IF(E99&gt;4,H99*F99,""),IF(G99="Mofa/Moped",IF(E99&gt;4,H99*F99,""),IF(G99="Fahrdienst/Taxi",I99,"")))))))</f>
        <v/>
      </c>
      <c r="K99" s="130" t="str">
        <f t="shared" si="7"/>
        <v/>
      </c>
    </row>
    <row r="100" spans="1:11" ht="16.5">
      <c r="A100" s="135" t="str">
        <f t="shared" si="4"/>
        <v/>
      </c>
      <c r="B100" s="83"/>
      <c r="C100" s="73"/>
      <c r="D100" s="73"/>
      <c r="E100" s="74"/>
      <c r="F100" s="84">
        <f t="shared" si="5"/>
        <v>0</v>
      </c>
      <c r="G100" s="73"/>
      <c r="H100" s="69" t="str">
        <f t="shared" si="6"/>
        <v/>
      </c>
      <c r="I100" s="75"/>
      <c r="J100" s="71" t="str">
        <f>IF(K100="Summe",SUM($J$7:J99),IF(G100="PKW",IF(E100&gt;4,H100*F100,""),IF(G100="ÖPNV",IF(E100&lt;5,"",IF(F100&gt;19,I100,F100*H100)),IF(G100="Fahrrad",IF(E100&gt;4,H100*F100,""),IF(G100="Roller/Motorrad",IF(E100&gt;4,H100*F100,""),IF(G100="Mofa/Moped",IF(E100&gt;4,H100*F100,""),IF(G100="Fahrdienst/Taxi",I100,"")))))))</f>
        <v/>
      </c>
      <c r="K100" s="130" t="str">
        <f t="shared" si="7"/>
        <v/>
      </c>
    </row>
    <row r="101" spans="1:11" ht="16.5">
      <c r="A101" s="135" t="str">
        <f t="shared" si="4"/>
        <v/>
      </c>
      <c r="B101" s="83"/>
      <c r="C101" s="73"/>
      <c r="D101" s="73"/>
      <c r="E101" s="74"/>
      <c r="F101" s="84">
        <f t="shared" si="5"/>
        <v>0</v>
      </c>
      <c r="G101" s="73"/>
      <c r="H101" s="69" t="str">
        <f t="shared" si="6"/>
        <v/>
      </c>
      <c r="I101" s="75"/>
      <c r="J101" s="71" t="str">
        <f>IF(K101="Summe",SUM($J$7:J100),IF(G101="PKW",IF(E101&gt;4,H101*F101,""),IF(G101="ÖPNV",IF(E101&lt;5,"",IF(F101&gt;19,I101,F101*H101)),IF(G101="Fahrrad",IF(E101&gt;4,H101*F101,""),IF(G101="Roller/Motorrad",IF(E101&gt;4,H101*F101,""),IF(G101="Mofa/Moped",IF(E101&gt;4,H101*F101,""),IF(G101="Fahrdienst/Taxi",I101,"")))))))</f>
        <v/>
      </c>
      <c r="K101" s="130" t="str">
        <f t="shared" si="7"/>
        <v/>
      </c>
    </row>
    <row r="102" spans="1:11" ht="16.5">
      <c r="A102" s="135" t="str">
        <f t="shared" si="4"/>
        <v/>
      </c>
      <c r="B102" s="83"/>
      <c r="C102" s="73"/>
      <c r="D102" s="73"/>
      <c r="E102" s="74"/>
      <c r="F102" s="84">
        <f t="shared" si="5"/>
        <v>0</v>
      </c>
      <c r="G102" s="73"/>
      <c r="H102" s="69" t="str">
        <f t="shared" si="6"/>
        <v/>
      </c>
      <c r="I102" s="75"/>
      <c r="J102" s="71" t="str">
        <f>IF(K102="Summe",SUM($J$7:J101),IF(G102="PKW",IF(E102&gt;4,H102*F102,""),IF(G102="ÖPNV",IF(E102&lt;5,"",IF(F102&gt;19,I102,F102*H102)),IF(G102="Fahrrad",IF(E102&gt;4,H102*F102,""),IF(G102="Roller/Motorrad",IF(E102&gt;4,H102*F102,""),IF(G102="Mofa/Moped",IF(E102&gt;4,H102*F102,""),IF(G102="Fahrdienst/Taxi",I102,"")))))))</f>
        <v/>
      </c>
      <c r="K102" s="130" t="str">
        <f t="shared" si="7"/>
        <v/>
      </c>
    </row>
    <row r="103" spans="1:11" ht="16.5">
      <c r="A103" s="135" t="str">
        <f t="shared" si="4"/>
        <v/>
      </c>
      <c r="B103" s="83"/>
      <c r="C103" s="73"/>
      <c r="D103" s="73"/>
      <c r="E103" s="74"/>
      <c r="F103" s="84">
        <f t="shared" si="5"/>
        <v>0</v>
      </c>
      <c r="G103" s="73"/>
      <c r="H103" s="69" t="str">
        <f t="shared" si="6"/>
        <v/>
      </c>
      <c r="I103" s="75"/>
      <c r="J103" s="71" t="str">
        <f>IF(K103="Summe",SUM($J$7:J102),IF(G103="PKW",IF(E103&gt;4,H103*F103,""),IF(G103="ÖPNV",IF(E103&lt;5,"",IF(F103&gt;19,I103,F103*H103)),IF(G103="Fahrrad",IF(E103&gt;4,H103*F103,""),IF(G103="Roller/Motorrad",IF(E103&gt;4,H103*F103,""),IF(G103="Mofa/Moped",IF(E103&gt;4,H103*F103,""),IF(G103="Fahrdienst/Taxi",I103,"")))))))</f>
        <v/>
      </c>
      <c r="K103" s="130" t="str">
        <f t="shared" si="7"/>
        <v/>
      </c>
    </row>
    <row r="104" spans="1:11" ht="16.5">
      <c r="A104" s="135" t="str">
        <f t="shared" si="4"/>
        <v/>
      </c>
      <c r="B104" s="83"/>
      <c r="C104" s="73"/>
      <c r="D104" s="73"/>
      <c r="E104" s="74"/>
      <c r="F104" s="84">
        <f t="shared" si="5"/>
        <v>0</v>
      </c>
      <c r="G104" s="73"/>
      <c r="H104" s="69" t="str">
        <f t="shared" si="6"/>
        <v/>
      </c>
      <c r="I104" s="75"/>
      <c r="J104" s="71" t="str">
        <f>IF(K104="Summe",SUM($J$7:J103),IF(G104="PKW",IF(E104&gt;4,H104*F104,""),IF(G104="ÖPNV",IF(E104&lt;5,"",IF(F104&gt;19,I104,F104*H104)),IF(G104="Fahrrad",IF(E104&gt;4,H104*F104,""),IF(G104="Roller/Motorrad",IF(E104&gt;4,H104*F104,""),IF(G104="Mofa/Moped",IF(E104&gt;4,H104*F104,""),IF(G104="Fahrdienst/Taxi",I104,"")))))))</f>
        <v/>
      </c>
      <c r="K104" s="130" t="str">
        <f t="shared" si="7"/>
        <v/>
      </c>
    </row>
    <row r="105" spans="1:11" ht="16.5">
      <c r="A105" s="135" t="str">
        <f t="shared" si="4"/>
        <v/>
      </c>
      <c r="B105" s="83"/>
      <c r="C105" s="73"/>
      <c r="D105" s="73"/>
      <c r="E105" s="74"/>
      <c r="F105" s="84">
        <f t="shared" si="5"/>
        <v>0</v>
      </c>
      <c r="G105" s="73"/>
      <c r="H105" s="69" t="str">
        <f t="shared" si="6"/>
        <v/>
      </c>
      <c r="I105" s="75"/>
      <c r="J105" s="71" t="str">
        <f>IF(K105="Summe",SUM($J$7:J104),IF(G105="PKW",IF(E105&gt;4,H105*F105,""),IF(G105="ÖPNV",IF(E105&lt;5,"",IF(F105&gt;19,I105,F105*H105)),IF(G105="Fahrrad",IF(E105&gt;4,H105*F105,""),IF(G105="Roller/Motorrad",IF(E105&gt;4,H105*F105,""),IF(G105="Mofa/Moped",IF(E105&gt;4,H105*F105,""),IF(G105="Fahrdienst/Taxi",I105,"")))))))</f>
        <v/>
      </c>
      <c r="K105" s="130" t="str">
        <f t="shared" si="7"/>
        <v/>
      </c>
    </row>
    <row r="106" spans="1:11" ht="16.5">
      <c r="A106" s="135" t="str">
        <f t="shared" si="4"/>
        <v/>
      </c>
      <c r="B106" s="83"/>
      <c r="C106" s="73"/>
      <c r="D106" s="73"/>
      <c r="E106" s="74"/>
      <c r="F106" s="84">
        <f t="shared" si="5"/>
        <v>0</v>
      </c>
      <c r="G106" s="73"/>
      <c r="H106" s="69" t="str">
        <f t="shared" si="6"/>
        <v/>
      </c>
      <c r="I106" s="75"/>
      <c r="J106" s="71" t="str">
        <f>IF(K106="Summe",SUM($J$7:J105),IF(G106="PKW",IF(E106&gt;4,H106*F106,""),IF(G106="ÖPNV",IF(E106&lt;5,"",IF(F106&gt;19,I106,F106*H106)),IF(G106="Fahrrad",IF(E106&gt;4,H106*F106,""),IF(G106="Roller/Motorrad",IF(E106&gt;4,H106*F106,""),IF(G106="Mofa/Moped",IF(E106&gt;4,H106*F106,""),IF(G106="Fahrdienst/Taxi",I106,"")))))))</f>
        <v/>
      </c>
      <c r="K106" s="130" t="str">
        <f t="shared" si="7"/>
        <v/>
      </c>
    </row>
    <row r="107" spans="1:11" ht="16.5">
      <c r="A107" s="135" t="str">
        <f t="shared" si="4"/>
        <v/>
      </c>
      <c r="B107" s="83"/>
      <c r="C107" s="73"/>
      <c r="D107" s="73"/>
      <c r="E107" s="74"/>
      <c r="F107" s="84">
        <f t="shared" si="5"/>
        <v>0</v>
      </c>
      <c r="G107" s="73"/>
      <c r="H107" s="69" t="str">
        <f t="shared" si="6"/>
        <v/>
      </c>
      <c r="I107" s="75"/>
      <c r="J107" s="71" t="str">
        <f>IF(K107="Summe",SUM($J$7:J106),IF(G107="PKW",IF(E107&gt;4,H107*F107,""),IF(G107="ÖPNV",IF(E107&lt;5,"",IF(F107&gt;19,I107,F107*H107)),IF(G107="Fahrrad",IF(E107&gt;4,H107*F107,""),IF(G107="Roller/Motorrad",IF(E107&gt;4,H107*F107,""),IF(G107="Mofa/Moped",IF(E107&gt;4,H107*F107,""),IF(G107="Fahrdienst/Taxi",I107,"")))))))</f>
        <v/>
      </c>
      <c r="K107" s="130" t="str">
        <f t="shared" si="7"/>
        <v/>
      </c>
    </row>
    <row r="108" spans="1:11" ht="16.5">
      <c r="A108" s="135" t="str">
        <f t="shared" si="4"/>
        <v/>
      </c>
      <c r="B108" s="83"/>
      <c r="C108" s="73"/>
      <c r="D108" s="73"/>
      <c r="E108" s="74"/>
      <c r="F108" s="84">
        <f t="shared" si="5"/>
        <v>0</v>
      </c>
      <c r="G108" s="73"/>
      <c r="H108" s="69" t="str">
        <f t="shared" si="6"/>
        <v/>
      </c>
      <c r="I108" s="75"/>
      <c r="J108" s="71" t="str">
        <f>IF(K108="Summe",SUM($J$7:J107),IF(G108="PKW",IF(E108&gt;4,H108*F108,""),IF(G108="ÖPNV",IF(E108&lt;5,"",IF(F108&gt;19,I108,F108*H108)),IF(G108="Fahrrad",IF(E108&gt;4,H108*F108,""),IF(G108="Roller/Motorrad",IF(E108&gt;4,H108*F108,""),IF(G108="Mofa/Moped",IF(E108&gt;4,H108*F108,""),IF(G108="Fahrdienst/Taxi",I108,"")))))))</f>
        <v/>
      </c>
      <c r="K108" s="130" t="str">
        <f t="shared" si="7"/>
        <v/>
      </c>
    </row>
    <row r="109" spans="1:11" ht="16.5">
      <c r="A109" s="135" t="str">
        <f t="shared" si="4"/>
        <v/>
      </c>
      <c r="B109" s="83"/>
      <c r="C109" s="73"/>
      <c r="D109" s="73"/>
      <c r="E109" s="74"/>
      <c r="F109" s="84">
        <f t="shared" si="5"/>
        <v>0</v>
      </c>
      <c r="G109" s="73"/>
      <c r="H109" s="69" t="str">
        <f t="shared" si="6"/>
        <v/>
      </c>
      <c r="I109" s="75"/>
      <c r="J109" s="71" t="str">
        <f>IF(K109="Summe",SUM($J$7:J108),IF(G109="PKW",IF(E109&gt;4,H109*F109,""),IF(G109="ÖPNV",IF(E109&lt;5,"",IF(F109&gt;19,I109,F109*H109)),IF(G109="Fahrrad",IF(E109&gt;4,H109*F109,""),IF(G109="Roller/Motorrad",IF(E109&gt;4,H109*F109,""),IF(G109="Mofa/Moped",IF(E109&gt;4,H109*F109,""),IF(G109="Fahrdienst/Taxi",I109,"")))))))</f>
        <v/>
      </c>
      <c r="K109" s="130" t="str">
        <f t="shared" si="7"/>
        <v/>
      </c>
    </row>
    <row r="110" spans="1:11" ht="16.5">
      <c r="A110" s="135" t="str">
        <f t="shared" si="4"/>
        <v/>
      </c>
      <c r="B110" s="83"/>
      <c r="C110" s="73"/>
      <c r="D110" s="73"/>
      <c r="E110" s="74"/>
      <c r="F110" s="84">
        <f t="shared" si="5"/>
        <v>0</v>
      </c>
      <c r="G110" s="73"/>
      <c r="H110" s="69" t="str">
        <f t="shared" si="6"/>
        <v/>
      </c>
      <c r="I110" s="75"/>
      <c r="J110" s="71" t="str">
        <f>IF(K110="Summe",SUM($J$7:J109),IF(G110="PKW",IF(E110&gt;4,H110*F110,""),IF(G110="ÖPNV",IF(E110&lt;5,"",IF(F110&gt;19,I110,F110*H110)),IF(G110="Fahrrad",IF(E110&gt;4,H110*F110,""),IF(G110="Roller/Motorrad",IF(E110&gt;4,H110*F110,""),IF(G110="Mofa/Moped",IF(E110&gt;4,H110*F110,""),IF(G110="Fahrdienst/Taxi",I110,"")))))))</f>
        <v/>
      </c>
      <c r="K110" s="130" t="str">
        <f t="shared" si="7"/>
        <v/>
      </c>
    </row>
    <row r="111" spans="1:11" ht="16.5">
      <c r="A111" s="135" t="str">
        <f t="shared" si="4"/>
        <v/>
      </c>
      <c r="B111" s="83"/>
      <c r="C111" s="73"/>
      <c r="D111" s="73"/>
      <c r="E111" s="74"/>
      <c r="F111" s="84">
        <f t="shared" si="5"/>
        <v>0</v>
      </c>
      <c r="G111" s="73"/>
      <c r="H111" s="69" t="str">
        <f t="shared" si="6"/>
        <v/>
      </c>
      <c r="I111" s="75"/>
      <c r="J111" s="71" t="str">
        <f>IF(K111="Summe",SUM($J$7:J110),IF(G111="PKW",IF(E111&gt;4,H111*F111,""),IF(G111="ÖPNV",IF(E111&lt;5,"",IF(F111&gt;19,I111,F111*H111)),IF(G111="Fahrrad",IF(E111&gt;4,H111*F111,""),IF(G111="Roller/Motorrad",IF(E111&gt;4,H111*F111,""),IF(G111="Mofa/Moped",IF(E111&gt;4,H111*F111,""),IF(G111="Fahrdienst/Taxi",I111,"")))))))</f>
        <v/>
      </c>
      <c r="K111" s="130" t="str">
        <f t="shared" si="7"/>
        <v/>
      </c>
    </row>
    <row r="112" spans="1:11" ht="16.5">
      <c r="A112" s="135" t="str">
        <f t="shared" si="4"/>
        <v/>
      </c>
      <c r="B112" s="83"/>
      <c r="C112" s="73"/>
      <c r="D112" s="73"/>
      <c r="E112" s="74"/>
      <c r="F112" s="84">
        <f t="shared" si="5"/>
        <v>0</v>
      </c>
      <c r="G112" s="73"/>
      <c r="H112" s="69" t="str">
        <f t="shared" si="6"/>
        <v/>
      </c>
      <c r="I112" s="75"/>
      <c r="J112" s="71" t="str">
        <f>IF(K112="Summe",SUM($J$7:J111),IF(G112="PKW",IF(E112&gt;4,H112*F112,""),IF(G112="ÖPNV",IF(E112&lt;5,"",IF(F112&gt;19,I112,F112*H112)),IF(G112="Fahrrad",IF(E112&gt;4,H112*F112,""),IF(G112="Roller/Motorrad",IF(E112&gt;4,H112*F112,""),IF(G112="Mofa/Moped",IF(E112&gt;4,H112*F112,""),IF(G112="Fahrdienst/Taxi",I112,"")))))))</f>
        <v/>
      </c>
      <c r="K112" s="130" t="str">
        <f t="shared" si="7"/>
        <v/>
      </c>
    </row>
    <row r="113" spans="1:11" ht="16.5">
      <c r="A113" s="135" t="str">
        <f t="shared" si="4"/>
        <v/>
      </c>
      <c r="B113" s="83"/>
      <c r="C113" s="73"/>
      <c r="D113" s="73"/>
      <c r="E113" s="74"/>
      <c r="F113" s="84">
        <f t="shared" si="5"/>
        <v>0</v>
      </c>
      <c r="G113" s="73"/>
      <c r="H113" s="69" t="str">
        <f t="shared" si="6"/>
        <v/>
      </c>
      <c r="I113" s="75"/>
      <c r="J113" s="71" t="str">
        <f>IF(K113="Summe",SUM($J$7:J112),IF(G113="PKW",IF(E113&gt;4,H113*F113,""),IF(G113="ÖPNV",IF(E113&lt;5,"",IF(F113&gt;19,I113,F113*H113)),IF(G113="Fahrrad",IF(E113&gt;4,H113*F113,""),IF(G113="Roller/Motorrad",IF(E113&gt;4,H113*F113,""),IF(G113="Mofa/Moped",IF(E113&gt;4,H113*F113,""),IF(G113="Fahrdienst/Taxi",I113,"")))))))</f>
        <v/>
      </c>
      <c r="K113" s="130" t="str">
        <f t="shared" si="7"/>
        <v/>
      </c>
    </row>
    <row r="114" spans="1:11" ht="16.5">
      <c r="A114" s="135" t="str">
        <f t="shared" si="4"/>
        <v/>
      </c>
      <c r="B114" s="83"/>
      <c r="C114" s="73"/>
      <c r="D114" s="73"/>
      <c r="E114" s="74"/>
      <c r="F114" s="84">
        <f t="shared" si="5"/>
        <v>0</v>
      </c>
      <c r="G114" s="73"/>
      <c r="H114" s="69" t="str">
        <f t="shared" si="6"/>
        <v/>
      </c>
      <c r="I114" s="75"/>
      <c r="J114" s="71" t="str">
        <f>IF(K114="Summe",SUM($J$7:J113),IF(G114="PKW",IF(E114&gt;4,H114*F114,""),IF(G114="ÖPNV",IF(E114&lt;5,"",IF(F114&gt;19,I114,F114*H114)),IF(G114="Fahrrad",IF(E114&gt;4,H114*F114,""),IF(G114="Roller/Motorrad",IF(E114&gt;4,H114*F114,""),IF(G114="Mofa/Moped",IF(E114&gt;4,H114*F114,""),IF(G114="Fahrdienst/Taxi",I114,"")))))))</f>
        <v/>
      </c>
      <c r="K114" s="130" t="str">
        <f t="shared" si="7"/>
        <v/>
      </c>
    </row>
    <row r="115" spans="1:11" ht="16.5">
      <c r="A115" s="135" t="str">
        <f t="shared" si="4"/>
        <v/>
      </c>
      <c r="B115" s="83"/>
      <c r="C115" s="73"/>
      <c r="D115" s="73"/>
      <c r="E115" s="74"/>
      <c r="F115" s="84">
        <f t="shared" si="5"/>
        <v>0</v>
      </c>
      <c r="G115" s="73"/>
      <c r="H115" s="69" t="str">
        <f t="shared" si="6"/>
        <v/>
      </c>
      <c r="I115" s="75"/>
      <c r="J115" s="71" t="str">
        <f>IF(K115="Summe",SUM($J$7:J114),IF(G115="PKW",IF(E115&gt;4,H115*F115,""),IF(G115="ÖPNV",IF(E115&lt;5,"",IF(F115&gt;19,I115,F115*H115)),IF(G115="Fahrrad",IF(E115&gt;4,H115*F115,""),IF(G115="Roller/Motorrad",IF(E115&gt;4,H115*F115,""),IF(G115="Mofa/Moped",IF(E115&gt;4,H115*F115,""),IF(G115="Fahrdienst/Taxi",I115,"")))))))</f>
        <v/>
      </c>
      <c r="K115" s="130" t="str">
        <f t="shared" si="7"/>
        <v/>
      </c>
    </row>
    <row r="116" spans="1:11" ht="16.5">
      <c r="A116" s="135" t="str">
        <f t="shared" si="4"/>
        <v/>
      </c>
      <c r="B116" s="83"/>
      <c r="C116" s="73"/>
      <c r="D116" s="73"/>
      <c r="E116" s="74"/>
      <c r="F116" s="84">
        <f t="shared" si="5"/>
        <v>0</v>
      </c>
      <c r="G116" s="73"/>
      <c r="H116" s="69" t="str">
        <f t="shared" si="6"/>
        <v/>
      </c>
      <c r="I116" s="75"/>
      <c r="J116" s="71" t="str">
        <f>IF(K116="Summe",SUM($J$7:J115),IF(G116="PKW",IF(E116&gt;4,H116*F116,""),IF(G116="ÖPNV",IF(E116&lt;5,"",IF(F116&gt;19,I116,F116*H116)),IF(G116="Fahrrad",IF(E116&gt;4,H116*F116,""),IF(G116="Roller/Motorrad",IF(E116&gt;4,H116*F116,""),IF(G116="Mofa/Moped",IF(E116&gt;4,H116*F116,""),IF(G116="Fahrdienst/Taxi",I116,"")))))))</f>
        <v/>
      </c>
      <c r="K116" s="130" t="str">
        <f t="shared" si="7"/>
        <v/>
      </c>
    </row>
    <row r="117" spans="1:11" ht="16.5">
      <c r="A117" s="135" t="str">
        <f t="shared" si="4"/>
        <v/>
      </c>
      <c r="B117" s="83"/>
      <c r="C117" s="73"/>
      <c r="D117" s="73"/>
      <c r="E117" s="74"/>
      <c r="F117" s="84">
        <f t="shared" si="5"/>
        <v>0</v>
      </c>
      <c r="G117" s="73"/>
      <c r="H117" s="69" t="str">
        <f t="shared" si="6"/>
        <v/>
      </c>
      <c r="I117" s="75"/>
      <c r="J117" s="71" t="str">
        <f>IF(K117="Summe",SUM($J$7:J116),IF(G117="PKW",IF(E117&gt;4,H117*F117,""),IF(G117="ÖPNV",IF(E117&lt;5,"",IF(F117&gt;19,I117,F117*H117)),IF(G117="Fahrrad",IF(E117&gt;4,H117*F117,""),IF(G117="Roller/Motorrad",IF(E117&gt;4,H117*F117,""),IF(G117="Mofa/Moped",IF(E117&gt;4,H117*F117,""),IF(G117="Fahrdienst/Taxi",I117,"")))))))</f>
        <v/>
      </c>
      <c r="K117" s="130" t="str">
        <f t="shared" si="7"/>
        <v/>
      </c>
    </row>
    <row r="118" spans="1:11" ht="16.5">
      <c r="A118" s="135" t="str">
        <f t="shared" si="4"/>
        <v/>
      </c>
      <c r="B118" s="83"/>
      <c r="C118" s="73"/>
      <c r="D118" s="73"/>
      <c r="E118" s="74"/>
      <c r="F118" s="84">
        <f t="shared" si="5"/>
        <v>0</v>
      </c>
      <c r="G118" s="73"/>
      <c r="H118" s="69" t="str">
        <f t="shared" si="6"/>
        <v/>
      </c>
      <c r="I118" s="75"/>
      <c r="J118" s="71" t="str">
        <f>IF(K118="Summe",SUM($J$7:J117),IF(G118="PKW",IF(E118&gt;4,H118*F118,""),IF(G118="ÖPNV",IF(E118&lt;5,"",IF(F118&gt;19,I118,F118*H118)),IF(G118="Fahrrad",IF(E118&gt;4,H118*F118,""),IF(G118="Roller/Motorrad",IF(E118&gt;4,H118*F118,""),IF(G118="Mofa/Moped",IF(E118&gt;4,H118*F118,""),IF(G118="Fahrdienst/Taxi",I118,"")))))))</f>
        <v/>
      </c>
      <c r="K118" s="130" t="str">
        <f t="shared" si="7"/>
        <v/>
      </c>
    </row>
    <row r="119" spans="1:11" ht="16.5">
      <c r="A119" s="135" t="str">
        <f t="shared" si="4"/>
        <v/>
      </c>
      <c r="B119" s="83"/>
      <c r="C119" s="73"/>
      <c r="D119" s="73"/>
      <c r="E119" s="74"/>
      <c r="F119" s="84">
        <f t="shared" si="5"/>
        <v>0</v>
      </c>
      <c r="G119" s="73"/>
      <c r="H119" s="69" t="str">
        <f t="shared" si="6"/>
        <v/>
      </c>
      <c r="I119" s="75"/>
      <c r="J119" s="71" t="str">
        <f>IF(K119="Summe",SUM($J$7:J118),IF(G119="PKW",IF(E119&gt;4,H119*F119,""),IF(G119="ÖPNV",IF(E119&lt;5,"",IF(F119&gt;19,I119,F119*H119)),IF(G119="Fahrrad",IF(E119&gt;4,H119*F119,""),IF(G119="Roller/Motorrad",IF(E119&gt;4,H119*F119,""),IF(G119="Mofa/Moped",IF(E119&gt;4,H119*F119,""),IF(G119="Fahrdienst/Taxi",I119,"")))))))</f>
        <v/>
      </c>
      <c r="K119" s="130" t="str">
        <f t="shared" si="7"/>
        <v/>
      </c>
    </row>
    <row r="120" spans="1:11" ht="16.5">
      <c r="A120" s="135" t="str">
        <f t="shared" si="4"/>
        <v/>
      </c>
      <c r="B120" s="83"/>
      <c r="C120" s="73"/>
      <c r="D120" s="73"/>
      <c r="E120" s="74"/>
      <c r="F120" s="84">
        <f t="shared" si="5"/>
        <v>0</v>
      </c>
      <c r="G120" s="73"/>
      <c r="H120" s="69" t="str">
        <f t="shared" si="6"/>
        <v/>
      </c>
      <c r="I120" s="75"/>
      <c r="J120" s="71" t="str">
        <f>IF(K120="Summe",SUM($J$7:J119),IF(G120="PKW",IF(E120&gt;4,H120*F120,""),IF(G120="ÖPNV",IF(E120&lt;5,"",IF(F120&gt;19,I120,F120*H120)),IF(G120="Fahrrad",IF(E120&gt;4,H120*F120,""),IF(G120="Roller/Motorrad",IF(E120&gt;4,H120*F120,""),IF(G120="Mofa/Moped",IF(E120&gt;4,H120*F120,""),IF(G120="Fahrdienst/Taxi",I120,"")))))))</f>
        <v/>
      </c>
      <c r="K120" s="130" t="str">
        <f t="shared" si="7"/>
        <v/>
      </c>
    </row>
    <row r="121" spans="1:11" ht="16.5">
      <c r="A121" s="135" t="str">
        <f t="shared" si="4"/>
        <v/>
      </c>
      <c r="B121" s="83"/>
      <c r="C121" s="73"/>
      <c r="D121" s="73"/>
      <c r="E121" s="74"/>
      <c r="F121" s="84">
        <f t="shared" si="5"/>
        <v>0</v>
      </c>
      <c r="G121" s="73"/>
      <c r="H121" s="69" t="str">
        <f t="shared" si="6"/>
        <v/>
      </c>
      <c r="I121" s="75"/>
      <c r="J121" s="71" t="str">
        <f>IF(K121="Summe",SUM($J$7:J120),IF(G121="PKW",IF(E121&gt;4,H121*F121,""),IF(G121="ÖPNV",IF(E121&lt;5,"",IF(F121&gt;19,I121,F121*H121)),IF(G121="Fahrrad",IF(E121&gt;4,H121*F121,""),IF(G121="Roller/Motorrad",IF(E121&gt;4,H121*F121,""),IF(G121="Mofa/Moped",IF(E121&gt;4,H121*F121,""),IF(G121="Fahrdienst/Taxi",I121,"")))))))</f>
        <v/>
      </c>
      <c r="K121" s="130" t="str">
        <f t="shared" si="7"/>
        <v/>
      </c>
    </row>
    <row r="122" spans="1:11" ht="16.5">
      <c r="A122" s="135" t="str">
        <f t="shared" si="4"/>
        <v/>
      </c>
      <c r="B122" s="83"/>
      <c r="C122" s="73"/>
      <c r="D122" s="73"/>
      <c r="E122" s="74"/>
      <c r="F122" s="84">
        <f t="shared" si="5"/>
        <v>0</v>
      </c>
      <c r="G122" s="73"/>
      <c r="H122" s="69" t="str">
        <f t="shared" si="6"/>
        <v/>
      </c>
      <c r="I122" s="75"/>
      <c r="J122" s="71" t="str">
        <f>IF(K122="Summe",SUM($J$7:J121),IF(G122="PKW",IF(E122&gt;4,H122*F122,""),IF(G122="ÖPNV",IF(E122&lt;5,"",IF(F122&gt;19,I122,F122*H122)),IF(G122="Fahrrad",IF(E122&gt;4,H122*F122,""),IF(G122="Roller/Motorrad",IF(E122&gt;4,H122*F122,""),IF(G122="Mofa/Moped",IF(E122&gt;4,H122*F122,""),IF(G122="Fahrdienst/Taxi",I122,"")))))))</f>
        <v/>
      </c>
      <c r="K122" s="130" t="str">
        <f t="shared" si="7"/>
        <v/>
      </c>
    </row>
    <row r="123" spans="1:11" ht="16.5">
      <c r="A123" s="135" t="str">
        <f t="shared" si="4"/>
        <v/>
      </c>
      <c r="B123" s="83"/>
      <c r="C123" s="73"/>
      <c r="D123" s="73"/>
      <c r="E123" s="74"/>
      <c r="F123" s="84">
        <f t="shared" si="5"/>
        <v>0</v>
      </c>
      <c r="G123" s="73"/>
      <c r="H123" s="69" t="str">
        <f t="shared" si="6"/>
        <v/>
      </c>
      <c r="I123" s="75"/>
      <c r="J123" s="71" t="str">
        <f>IF(K123="Summe",SUM($J$7:J122),IF(G123="PKW",IF(E123&gt;4,H123*F123,""),IF(G123="ÖPNV",IF(E123&lt;5,"",IF(F123&gt;19,I123,F123*H123)),IF(G123="Fahrrad",IF(E123&gt;4,H123*F123,""),IF(G123="Roller/Motorrad",IF(E123&gt;4,H123*F123,""),IF(G123="Mofa/Moped",IF(E123&gt;4,H123*F123,""),IF(G123="Fahrdienst/Taxi",I123,"")))))))</f>
        <v/>
      </c>
      <c r="K123" s="130" t="str">
        <f t="shared" si="7"/>
        <v/>
      </c>
    </row>
    <row r="124" spans="1:11" ht="16.5">
      <c r="A124" s="135" t="str">
        <f t="shared" si="4"/>
        <v/>
      </c>
      <c r="B124" s="83"/>
      <c r="C124" s="73"/>
      <c r="D124" s="73"/>
      <c r="E124" s="74"/>
      <c r="F124" s="84">
        <f t="shared" si="5"/>
        <v>0</v>
      </c>
      <c r="G124" s="73"/>
      <c r="H124" s="69" t="str">
        <f t="shared" si="6"/>
        <v/>
      </c>
      <c r="I124" s="75"/>
      <c r="J124" s="71" t="str">
        <f>IF(K124="Summe",SUM($J$7:J123),IF(G124="PKW",IF(E124&gt;4,H124*F124,""),IF(G124="ÖPNV",IF(E124&lt;5,"",IF(F124&gt;19,I124,F124*H124)),IF(G124="Fahrrad",IF(E124&gt;4,H124*F124,""),IF(G124="Roller/Motorrad",IF(E124&gt;4,H124*F124,""),IF(G124="Mofa/Moped",IF(E124&gt;4,H124*F124,""),IF(G124="Fahrdienst/Taxi",I124,"")))))))</f>
        <v/>
      </c>
      <c r="K124" s="130" t="str">
        <f t="shared" si="7"/>
        <v/>
      </c>
    </row>
    <row r="125" spans="1:11" ht="16.5">
      <c r="A125" s="135" t="str">
        <f t="shared" si="4"/>
        <v/>
      </c>
      <c r="B125" s="83"/>
      <c r="C125" s="73"/>
      <c r="D125" s="73"/>
      <c r="E125" s="74"/>
      <c r="F125" s="84">
        <f t="shared" si="5"/>
        <v>0</v>
      </c>
      <c r="G125" s="73"/>
      <c r="H125" s="69" t="str">
        <f t="shared" si="6"/>
        <v/>
      </c>
      <c r="I125" s="75"/>
      <c r="J125" s="71" t="str">
        <f>IF(K125="Summe",SUM($J$7:J124),IF(G125="PKW",IF(E125&gt;4,H125*F125,""),IF(G125="ÖPNV",IF(E125&lt;5,"",IF(F125&gt;19,I125,F125*H125)),IF(G125="Fahrrad",IF(E125&gt;4,H125*F125,""),IF(G125="Roller/Motorrad",IF(E125&gt;4,H125*F125,""),IF(G125="Mofa/Moped",IF(E125&gt;4,H125*F125,""),IF(G125="Fahrdienst/Taxi",I125,"")))))))</f>
        <v/>
      </c>
      <c r="K125" s="130" t="str">
        <f t="shared" si="7"/>
        <v/>
      </c>
    </row>
    <row r="126" spans="1:11" ht="16.5">
      <c r="A126" s="135" t="str">
        <f t="shared" si="4"/>
        <v/>
      </c>
      <c r="B126" s="83"/>
      <c r="C126" s="73"/>
      <c r="D126" s="73"/>
      <c r="E126" s="74"/>
      <c r="F126" s="84">
        <f t="shared" si="5"/>
        <v>0</v>
      </c>
      <c r="G126" s="73"/>
      <c r="H126" s="69" t="str">
        <f t="shared" si="6"/>
        <v/>
      </c>
      <c r="I126" s="75"/>
      <c r="J126" s="71" t="str">
        <f>IF(K126="Summe",SUM($J$7:J125),IF(G126="PKW",IF(E126&gt;4,H126*F126,""),IF(G126="ÖPNV",IF(E126&lt;5,"",IF(F126&gt;19,I126,F126*H126)),IF(G126="Fahrrad",IF(E126&gt;4,H126*F126,""),IF(G126="Roller/Motorrad",IF(E126&gt;4,H126*F126,""),IF(G126="Mofa/Moped",IF(E126&gt;4,H126*F126,""),IF(G126="Fahrdienst/Taxi",I126,"")))))))</f>
        <v/>
      </c>
      <c r="K126" s="130" t="str">
        <f t="shared" si="7"/>
        <v/>
      </c>
    </row>
    <row r="127" spans="1:11" ht="16.5">
      <c r="A127" s="135" t="str">
        <f t="shared" si="4"/>
        <v/>
      </c>
      <c r="B127" s="83"/>
      <c r="C127" s="73"/>
      <c r="D127" s="73"/>
      <c r="E127" s="74"/>
      <c r="F127" s="84">
        <f t="shared" si="5"/>
        <v>0</v>
      </c>
      <c r="G127" s="73"/>
      <c r="H127" s="69" t="str">
        <f t="shared" si="6"/>
        <v/>
      </c>
      <c r="I127" s="75"/>
      <c r="J127" s="71" t="str">
        <f>IF(K127="Summe",SUM($J$7:J126),IF(G127="PKW",IF(E127&gt;4,H127*F127,""),IF(G127="ÖPNV",IF(E127&lt;5,"",IF(F127&gt;19,I127,F127*H127)),IF(G127="Fahrrad",IF(E127&gt;4,H127*F127,""),IF(G127="Roller/Motorrad",IF(E127&gt;4,H127*F127,""),IF(G127="Mofa/Moped",IF(E127&gt;4,H127*F127,""),IF(G127="Fahrdienst/Taxi",I127,"")))))))</f>
        <v/>
      </c>
      <c r="K127" s="130" t="str">
        <f t="shared" si="7"/>
        <v/>
      </c>
    </row>
    <row r="128" spans="1:11" ht="16.5">
      <c r="A128" s="135" t="str">
        <f t="shared" si="4"/>
        <v/>
      </c>
      <c r="B128" s="83"/>
      <c r="C128" s="73"/>
      <c r="D128" s="73"/>
      <c r="E128" s="74"/>
      <c r="F128" s="84">
        <f t="shared" si="5"/>
        <v>0</v>
      </c>
      <c r="G128" s="73"/>
      <c r="H128" s="69" t="str">
        <f t="shared" si="6"/>
        <v/>
      </c>
      <c r="I128" s="75"/>
      <c r="J128" s="71" t="str">
        <f>IF(K128="Summe",SUM($J$7:J127),IF(G128="PKW",IF(E128&gt;4,H128*F128,""),IF(G128="ÖPNV",IF(E128&lt;5,"",IF(F128&gt;19,I128,F128*H128)),IF(G128="Fahrrad",IF(E128&gt;4,H128*F128,""),IF(G128="Roller/Motorrad",IF(E128&gt;4,H128*F128,""),IF(G128="Mofa/Moped",IF(E128&gt;4,H128*F128,""),IF(G128="Fahrdienst/Taxi",I128,"")))))))</f>
        <v/>
      </c>
      <c r="K128" s="130" t="str">
        <f t="shared" si="7"/>
        <v/>
      </c>
    </row>
    <row r="129" spans="1:11" ht="16.5">
      <c r="A129" s="135" t="str">
        <f t="shared" si="4"/>
        <v/>
      </c>
      <c r="B129" s="83"/>
      <c r="C129" s="73"/>
      <c r="D129" s="73"/>
      <c r="E129" s="74"/>
      <c r="F129" s="84">
        <f t="shared" si="5"/>
        <v>0</v>
      </c>
      <c r="G129" s="73"/>
      <c r="H129" s="69" t="str">
        <f t="shared" si="6"/>
        <v/>
      </c>
      <c r="I129" s="75"/>
      <c r="J129" s="71" t="str">
        <f>IF(K129="Summe",SUM($J$7:J128),IF(G129="PKW",IF(E129&gt;4,H129*F129,""),IF(G129="ÖPNV",IF(E129&lt;5,"",IF(F129&gt;19,I129,F129*H129)),IF(G129="Fahrrad",IF(E129&gt;4,H129*F129,""),IF(G129="Roller/Motorrad",IF(E129&gt;4,H129*F129,""),IF(G129="Mofa/Moped",IF(E129&gt;4,H129*F129,""),IF(G129="Fahrdienst/Taxi",I129,"")))))))</f>
        <v/>
      </c>
      <c r="K129" s="130" t="str">
        <f t="shared" si="7"/>
        <v/>
      </c>
    </row>
    <row r="130" spans="1:11" ht="16.5">
      <c r="A130" s="135" t="str">
        <f t="shared" si="4"/>
        <v/>
      </c>
      <c r="B130" s="83"/>
      <c r="C130" s="73"/>
      <c r="D130" s="73"/>
      <c r="E130" s="74"/>
      <c r="F130" s="84">
        <f t="shared" si="5"/>
        <v>0</v>
      </c>
      <c r="G130" s="73"/>
      <c r="H130" s="69" t="str">
        <f t="shared" si="6"/>
        <v/>
      </c>
      <c r="I130" s="75"/>
      <c r="J130" s="71" t="str">
        <f>IF(K130="Summe",SUM($J$7:J129),IF(G130="PKW",IF(E130&gt;4,H130*F130,""),IF(G130="ÖPNV",IF(E130&lt;5,"",IF(F130&gt;19,I130,F130*H130)),IF(G130="Fahrrad",IF(E130&gt;4,H130*F130,""),IF(G130="Roller/Motorrad",IF(E130&gt;4,H130*F130,""),IF(G130="Mofa/Moped",IF(E130&gt;4,H130*F130,""),IF(G130="Fahrdienst/Taxi",I130,"")))))))</f>
        <v/>
      </c>
      <c r="K130" s="130" t="str">
        <f t="shared" si="7"/>
        <v/>
      </c>
    </row>
    <row r="131" spans="1:11" ht="16.5">
      <c r="A131" s="135" t="str">
        <f t="shared" si="4"/>
        <v/>
      </c>
      <c r="B131" s="83"/>
      <c r="C131" s="73"/>
      <c r="D131" s="73"/>
      <c r="E131" s="74"/>
      <c r="F131" s="84">
        <f t="shared" si="5"/>
        <v>0</v>
      </c>
      <c r="G131" s="73"/>
      <c r="H131" s="69" t="str">
        <f t="shared" si="6"/>
        <v/>
      </c>
      <c r="I131" s="75"/>
      <c r="J131" s="71" t="str">
        <f>IF(K131="Summe",SUM($J$7:J130),IF(G131="PKW",IF(E131&gt;4,H131*F131,""),IF(G131="ÖPNV",IF(E131&lt;5,"",IF(F131&gt;19,I131,F131*H131)),IF(G131="Fahrrad",IF(E131&gt;4,H131*F131,""),IF(G131="Roller/Motorrad",IF(E131&gt;4,H131*F131,""),IF(G131="Mofa/Moped",IF(E131&gt;4,H131*F131,""),IF(G131="Fahrdienst/Taxi",I131,"")))))))</f>
        <v/>
      </c>
      <c r="K131" s="130" t="str">
        <f t="shared" si="7"/>
        <v/>
      </c>
    </row>
    <row r="132" spans="1:11" ht="16.5">
      <c r="A132" s="135" t="str">
        <f t="shared" si="4"/>
        <v/>
      </c>
      <c r="B132" s="83"/>
      <c r="C132" s="73"/>
      <c r="D132" s="73"/>
      <c r="E132" s="74"/>
      <c r="F132" s="84">
        <f t="shared" si="5"/>
        <v>0</v>
      </c>
      <c r="G132" s="73"/>
      <c r="H132" s="69" t="str">
        <f t="shared" si="6"/>
        <v/>
      </c>
      <c r="I132" s="75"/>
      <c r="J132" s="71" t="str">
        <f>IF(K132="Summe",SUM($J$7:J131),IF(G132="PKW",IF(E132&gt;4,H132*F132,""),IF(G132="ÖPNV",IF(E132&lt;5,"",IF(F132&gt;19,I132,F132*H132)),IF(G132="Fahrrad",IF(E132&gt;4,H132*F132,""),IF(G132="Roller/Motorrad",IF(E132&gt;4,H132*F132,""),IF(G132="Mofa/Moped",IF(E132&gt;4,H132*F132,""),IF(G132="Fahrdienst/Taxi",I132,"")))))))</f>
        <v/>
      </c>
      <c r="K132" s="130" t="str">
        <f t="shared" si="7"/>
        <v/>
      </c>
    </row>
    <row r="133" spans="1:11" ht="16.5">
      <c r="A133" s="135" t="str">
        <f t="shared" si="4"/>
        <v/>
      </c>
      <c r="B133" s="83"/>
      <c r="C133" s="73"/>
      <c r="D133" s="73"/>
      <c r="E133" s="74"/>
      <c r="F133" s="84">
        <f t="shared" si="5"/>
        <v>0</v>
      </c>
      <c r="G133" s="73"/>
      <c r="H133" s="69" t="str">
        <f t="shared" si="6"/>
        <v/>
      </c>
      <c r="I133" s="75"/>
      <c r="J133" s="71" t="str">
        <f>IF(K133="Summe",SUM($J$7:J132),IF(G133="PKW",IF(E133&gt;4,H133*F133,""),IF(G133="ÖPNV",IF(E133&lt;5,"",IF(F133&gt;19,I133,F133*H133)),IF(G133="Fahrrad",IF(E133&gt;4,H133*F133,""),IF(G133="Roller/Motorrad",IF(E133&gt;4,H133*F133,""),IF(G133="Mofa/Moped",IF(E133&gt;4,H133*F133,""),IF(G133="Fahrdienst/Taxi",I133,"")))))))</f>
        <v/>
      </c>
      <c r="K133" s="130" t="str">
        <f t="shared" si="7"/>
        <v/>
      </c>
    </row>
    <row r="134" spans="1:11" ht="16.5">
      <c r="A134" s="135" t="str">
        <f t="shared" si="4"/>
        <v/>
      </c>
      <c r="B134" s="83"/>
      <c r="C134" s="73"/>
      <c r="D134" s="73"/>
      <c r="E134" s="74"/>
      <c r="F134" s="84">
        <f t="shared" si="5"/>
        <v>0</v>
      </c>
      <c r="G134" s="73"/>
      <c r="H134" s="69" t="str">
        <f t="shared" si="6"/>
        <v/>
      </c>
      <c r="I134" s="75"/>
      <c r="J134" s="71" t="str">
        <f>IF(K134="Summe",SUM($J$7:J133),IF(G134="PKW",IF(E134&gt;4,H134*F134,""),IF(G134="ÖPNV",IF(E134&lt;5,"",IF(F134&gt;19,I134,F134*H134)),IF(G134="Fahrrad",IF(E134&gt;4,H134*F134,""),IF(G134="Roller/Motorrad",IF(E134&gt;4,H134*F134,""),IF(G134="Mofa/Moped",IF(E134&gt;4,H134*F134,""),IF(G134="Fahrdienst/Taxi",I134,"")))))))</f>
        <v/>
      </c>
      <c r="K134" s="130" t="str">
        <f t="shared" si="7"/>
        <v/>
      </c>
    </row>
    <row r="135" spans="1:11" ht="16.5">
      <c r="A135" s="135" t="str">
        <f t="shared" ref="A135:A198" si="8">IF(K135="Summe","GESAMTSUMME","")</f>
        <v/>
      </c>
      <c r="B135" s="83"/>
      <c r="C135" s="73"/>
      <c r="D135" s="73"/>
      <c r="E135" s="74"/>
      <c r="F135" s="84">
        <f t="shared" ref="F135:F198" si="9">E135*2</f>
        <v>0</v>
      </c>
      <c r="G135" s="73"/>
      <c r="H135" s="69" t="str">
        <f t="shared" ref="H135:H198" si="10">IF(AND(K135="Ausnahme",G135="ÖPNV"),I135/F135,"")</f>
        <v/>
      </c>
      <c r="I135" s="75"/>
      <c r="J135" s="71" t="str">
        <f>IF(K135="Summe",SUM($J$7:J134),IF(G135="PKW",IF(E135&gt;4,H135*F135,""),IF(G135="ÖPNV",IF(E135&lt;5,"",IF(F135&gt;19,I135,F135*H135)),IF(G135="Fahrrad",IF(E135&gt;4,H135*F135,""),IF(G135="Roller/Motorrad",IF(E135&gt;4,H135*F135,""),IF(G135="Mofa/Moped",IF(E135&gt;4,H135*F135,""),IF(G135="Fahrdienst/Taxi",I135,"")))))))</f>
        <v/>
      </c>
      <c r="K135" s="130" t="str">
        <f t="shared" ref="K135:K198" si="11">IF(G135="Fahrdienst/Taxi","Abrechnung beigefügt","")</f>
        <v/>
      </c>
    </row>
    <row r="136" spans="1:11" ht="16.5">
      <c r="A136" s="135" t="str">
        <f t="shared" si="8"/>
        <v/>
      </c>
      <c r="B136" s="83"/>
      <c r="C136" s="73"/>
      <c r="D136" s="73"/>
      <c r="E136" s="74"/>
      <c r="F136" s="84">
        <f t="shared" si="9"/>
        <v>0</v>
      </c>
      <c r="G136" s="73"/>
      <c r="H136" s="69" t="str">
        <f t="shared" si="10"/>
        <v/>
      </c>
      <c r="I136" s="75"/>
      <c r="J136" s="71" t="str">
        <f>IF(K136="Summe",SUM($J$7:J135),IF(G136="PKW",IF(E136&gt;4,H136*F136,""),IF(G136="ÖPNV",IF(E136&lt;5,"",IF(F136&gt;19,I136,F136*H136)),IF(G136="Fahrrad",IF(E136&gt;4,H136*F136,""),IF(G136="Roller/Motorrad",IF(E136&gt;4,H136*F136,""),IF(G136="Mofa/Moped",IF(E136&gt;4,H136*F136,""),IF(G136="Fahrdienst/Taxi",I136,"")))))))</f>
        <v/>
      </c>
      <c r="K136" s="130" t="str">
        <f t="shared" si="11"/>
        <v/>
      </c>
    </row>
    <row r="137" spans="1:11" ht="16.5">
      <c r="A137" s="135" t="str">
        <f t="shared" si="8"/>
        <v/>
      </c>
      <c r="B137" s="83"/>
      <c r="C137" s="73"/>
      <c r="D137" s="73"/>
      <c r="E137" s="74"/>
      <c r="F137" s="84">
        <f t="shared" si="9"/>
        <v>0</v>
      </c>
      <c r="G137" s="73"/>
      <c r="H137" s="69" t="str">
        <f t="shared" si="10"/>
        <v/>
      </c>
      <c r="I137" s="75"/>
      <c r="J137" s="71" t="str">
        <f>IF(K137="Summe",SUM($J$7:J136),IF(G137="PKW",IF(E137&gt;4,H137*F137,""),IF(G137="ÖPNV",IF(E137&lt;5,"",IF(F137&gt;19,I137,F137*H137)),IF(G137="Fahrrad",IF(E137&gt;4,H137*F137,""),IF(G137="Roller/Motorrad",IF(E137&gt;4,H137*F137,""),IF(G137="Mofa/Moped",IF(E137&gt;4,H137*F137,""),IF(G137="Fahrdienst/Taxi",I137,"")))))))</f>
        <v/>
      </c>
      <c r="K137" s="130" t="str">
        <f t="shared" si="11"/>
        <v/>
      </c>
    </row>
    <row r="138" spans="1:11" ht="16.5">
      <c r="A138" s="135" t="str">
        <f t="shared" si="8"/>
        <v/>
      </c>
      <c r="B138" s="83"/>
      <c r="C138" s="73"/>
      <c r="D138" s="73"/>
      <c r="E138" s="74"/>
      <c r="F138" s="84">
        <f t="shared" si="9"/>
        <v>0</v>
      </c>
      <c r="G138" s="73"/>
      <c r="H138" s="69" t="str">
        <f t="shared" si="10"/>
        <v/>
      </c>
      <c r="I138" s="75"/>
      <c r="J138" s="71" t="str">
        <f>IF(K138="Summe",SUM($J$7:J137),IF(G138="PKW",IF(E138&gt;4,H138*F138,""),IF(G138="ÖPNV",IF(E138&lt;5,"",IF(F138&gt;19,I138,F138*H138)),IF(G138="Fahrrad",IF(E138&gt;4,H138*F138,""),IF(G138="Roller/Motorrad",IF(E138&gt;4,H138*F138,""),IF(G138="Mofa/Moped",IF(E138&gt;4,H138*F138,""),IF(G138="Fahrdienst/Taxi",I138,"")))))))</f>
        <v/>
      </c>
      <c r="K138" s="130" t="str">
        <f t="shared" si="11"/>
        <v/>
      </c>
    </row>
    <row r="139" spans="1:11" ht="16.5">
      <c r="A139" s="135" t="str">
        <f t="shared" si="8"/>
        <v/>
      </c>
      <c r="B139" s="83"/>
      <c r="C139" s="73"/>
      <c r="D139" s="73"/>
      <c r="E139" s="74"/>
      <c r="F139" s="84">
        <f t="shared" si="9"/>
        <v>0</v>
      </c>
      <c r="G139" s="73"/>
      <c r="H139" s="69" t="str">
        <f t="shared" si="10"/>
        <v/>
      </c>
      <c r="I139" s="75"/>
      <c r="J139" s="71" t="str">
        <f>IF(K139="Summe",SUM($J$7:J138),IF(G139="PKW",IF(E139&gt;4,H139*F139,""),IF(G139="ÖPNV",IF(E139&lt;5,"",IF(F139&gt;19,I139,F139*H139)),IF(G139="Fahrrad",IF(E139&gt;4,H139*F139,""),IF(G139="Roller/Motorrad",IF(E139&gt;4,H139*F139,""),IF(G139="Mofa/Moped",IF(E139&gt;4,H139*F139,""),IF(G139="Fahrdienst/Taxi",I139,"")))))))</f>
        <v/>
      </c>
      <c r="K139" s="130" t="str">
        <f t="shared" si="11"/>
        <v/>
      </c>
    </row>
    <row r="140" spans="1:11" ht="16.5">
      <c r="A140" s="135" t="str">
        <f t="shared" si="8"/>
        <v/>
      </c>
      <c r="B140" s="83"/>
      <c r="C140" s="73"/>
      <c r="D140" s="73"/>
      <c r="E140" s="74"/>
      <c r="F140" s="84">
        <f t="shared" si="9"/>
        <v>0</v>
      </c>
      <c r="G140" s="73"/>
      <c r="H140" s="69" t="str">
        <f t="shared" si="10"/>
        <v/>
      </c>
      <c r="I140" s="75"/>
      <c r="J140" s="71" t="str">
        <f>IF(K140="Summe",SUM($J$7:J139),IF(G140="PKW",IF(E140&gt;4,H140*F140,""),IF(G140="ÖPNV",IF(E140&lt;5,"",IF(F140&gt;19,I140,F140*H140)),IF(G140="Fahrrad",IF(E140&gt;4,H140*F140,""),IF(G140="Roller/Motorrad",IF(E140&gt;4,H140*F140,""),IF(G140="Mofa/Moped",IF(E140&gt;4,H140*F140,""),IF(G140="Fahrdienst/Taxi",I140,"")))))))</f>
        <v/>
      </c>
      <c r="K140" s="130" t="str">
        <f t="shared" si="11"/>
        <v/>
      </c>
    </row>
    <row r="141" spans="1:11" ht="16.5">
      <c r="A141" s="135" t="str">
        <f t="shared" si="8"/>
        <v/>
      </c>
      <c r="B141" s="83"/>
      <c r="C141" s="73"/>
      <c r="D141" s="73"/>
      <c r="E141" s="74"/>
      <c r="F141" s="84">
        <f t="shared" si="9"/>
        <v>0</v>
      </c>
      <c r="G141" s="73"/>
      <c r="H141" s="69" t="str">
        <f t="shared" si="10"/>
        <v/>
      </c>
      <c r="I141" s="75"/>
      <c r="J141" s="71" t="str">
        <f>IF(K141="Summe",SUM($J$7:J140),IF(G141="PKW",IF(E141&gt;4,H141*F141,""),IF(G141="ÖPNV",IF(E141&lt;5,"",IF(F141&gt;19,I141,F141*H141)),IF(G141="Fahrrad",IF(E141&gt;4,H141*F141,""),IF(G141="Roller/Motorrad",IF(E141&gt;4,H141*F141,""),IF(G141="Mofa/Moped",IF(E141&gt;4,H141*F141,""),IF(G141="Fahrdienst/Taxi",I141,"")))))))</f>
        <v/>
      </c>
      <c r="K141" s="130" t="str">
        <f t="shared" si="11"/>
        <v/>
      </c>
    </row>
    <row r="142" spans="1:11" ht="16.5">
      <c r="A142" s="135" t="str">
        <f t="shared" si="8"/>
        <v/>
      </c>
      <c r="B142" s="83"/>
      <c r="C142" s="73"/>
      <c r="D142" s="73"/>
      <c r="E142" s="74"/>
      <c r="F142" s="84">
        <f t="shared" si="9"/>
        <v>0</v>
      </c>
      <c r="G142" s="73"/>
      <c r="H142" s="69" t="str">
        <f t="shared" si="10"/>
        <v/>
      </c>
      <c r="I142" s="75"/>
      <c r="J142" s="71" t="str">
        <f>IF(K142="Summe",SUM($J$7:J141),IF(G142="PKW",IF(E142&gt;4,H142*F142,""),IF(G142="ÖPNV",IF(E142&lt;5,"",IF(F142&gt;19,I142,F142*H142)),IF(G142="Fahrrad",IF(E142&gt;4,H142*F142,""),IF(G142="Roller/Motorrad",IF(E142&gt;4,H142*F142,""),IF(G142="Mofa/Moped",IF(E142&gt;4,H142*F142,""),IF(G142="Fahrdienst/Taxi",I142,"")))))))</f>
        <v/>
      </c>
      <c r="K142" s="130" t="str">
        <f t="shared" si="11"/>
        <v/>
      </c>
    </row>
    <row r="143" spans="1:11" ht="16.5">
      <c r="A143" s="135" t="str">
        <f t="shared" si="8"/>
        <v/>
      </c>
      <c r="B143" s="83"/>
      <c r="C143" s="73"/>
      <c r="D143" s="73"/>
      <c r="E143" s="74"/>
      <c r="F143" s="84">
        <f t="shared" si="9"/>
        <v>0</v>
      </c>
      <c r="G143" s="73"/>
      <c r="H143" s="69" t="str">
        <f t="shared" si="10"/>
        <v/>
      </c>
      <c r="I143" s="75"/>
      <c r="J143" s="71" t="str">
        <f>IF(K143="Summe",SUM($J$7:J142),IF(G143="PKW",IF(E143&gt;4,H143*F143,""),IF(G143="ÖPNV",IF(E143&lt;5,"",IF(F143&gt;19,I143,F143*H143)),IF(G143="Fahrrad",IF(E143&gt;4,H143*F143,""),IF(G143="Roller/Motorrad",IF(E143&gt;4,H143*F143,""),IF(G143="Mofa/Moped",IF(E143&gt;4,H143*F143,""),IF(G143="Fahrdienst/Taxi",I143,"")))))))</f>
        <v/>
      </c>
      <c r="K143" s="130" t="str">
        <f t="shared" si="11"/>
        <v/>
      </c>
    </row>
    <row r="144" spans="1:11" ht="16.5">
      <c r="A144" s="135" t="str">
        <f t="shared" si="8"/>
        <v/>
      </c>
      <c r="B144" s="83"/>
      <c r="C144" s="73"/>
      <c r="D144" s="73"/>
      <c r="E144" s="74"/>
      <c r="F144" s="84">
        <f t="shared" si="9"/>
        <v>0</v>
      </c>
      <c r="G144" s="73"/>
      <c r="H144" s="69" t="str">
        <f t="shared" si="10"/>
        <v/>
      </c>
      <c r="I144" s="75"/>
      <c r="J144" s="71" t="str">
        <f>IF(K144="Summe",SUM($J$7:J143),IF(G144="PKW",IF(E144&gt;4,H144*F144,""),IF(G144="ÖPNV",IF(E144&lt;5,"",IF(F144&gt;19,I144,F144*H144)),IF(G144="Fahrrad",IF(E144&gt;4,H144*F144,""),IF(G144="Roller/Motorrad",IF(E144&gt;4,H144*F144,""),IF(G144="Mofa/Moped",IF(E144&gt;4,H144*F144,""),IF(G144="Fahrdienst/Taxi",I144,"")))))))</f>
        <v/>
      </c>
      <c r="K144" s="130" t="str">
        <f t="shared" si="11"/>
        <v/>
      </c>
    </row>
    <row r="145" spans="1:11" ht="16.5">
      <c r="A145" s="135" t="str">
        <f t="shared" si="8"/>
        <v/>
      </c>
      <c r="B145" s="83"/>
      <c r="C145" s="73"/>
      <c r="D145" s="73"/>
      <c r="E145" s="74"/>
      <c r="F145" s="84">
        <f t="shared" si="9"/>
        <v>0</v>
      </c>
      <c r="G145" s="73"/>
      <c r="H145" s="69" t="str">
        <f t="shared" si="10"/>
        <v/>
      </c>
      <c r="I145" s="75"/>
      <c r="J145" s="71" t="str">
        <f>IF(K145="Summe",SUM($J$7:J144),IF(G145="PKW",IF(E145&gt;4,H145*F145,""),IF(G145="ÖPNV",IF(E145&lt;5,"",IF(F145&gt;19,I145,F145*H145)),IF(G145="Fahrrad",IF(E145&gt;4,H145*F145,""),IF(G145="Roller/Motorrad",IF(E145&gt;4,H145*F145,""),IF(G145="Mofa/Moped",IF(E145&gt;4,H145*F145,""),IF(G145="Fahrdienst/Taxi",I145,"")))))))</f>
        <v/>
      </c>
      <c r="K145" s="130" t="str">
        <f t="shared" si="11"/>
        <v/>
      </c>
    </row>
    <row r="146" spans="1:11" ht="16.5">
      <c r="A146" s="135" t="str">
        <f t="shared" si="8"/>
        <v/>
      </c>
      <c r="B146" s="83"/>
      <c r="C146" s="73"/>
      <c r="D146" s="73"/>
      <c r="E146" s="74"/>
      <c r="F146" s="84">
        <f t="shared" si="9"/>
        <v>0</v>
      </c>
      <c r="G146" s="73"/>
      <c r="H146" s="69" t="str">
        <f t="shared" si="10"/>
        <v/>
      </c>
      <c r="I146" s="75"/>
      <c r="J146" s="71" t="str">
        <f>IF(K146="Summe",SUM($J$7:J145),IF(G146="PKW",IF(E146&gt;4,H146*F146,""),IF(G146="ÖPNV",IF(E146&lt;5,"",IF(F146&gt;19,I146,F146*H146)),IF(G146="Fahrrad",IF(E146&gt;4,H146*F146,""),IF(G146="Roller/Motorrad",IF(E146&gt;4,H146*F146,""),IF(G146="Mofa/Moped",IF(E146&gt;4,H146*F146,""),IF(G146="Fahrdienst/Taxi",I146,"")))))))</f>
        <v/>
      </c>
      <c r="K146" s="130" t="str">
        <f t="shared" si="11"/>
        <v/>
      </c>
    </row>
    <row r="147" spans="1:11" ht="16.5">
      <c r="A147" s="135" t="str">
        <f t="shared" si="8"/>
        <v/>
      </c>
      <c r="B147" s="83"/>
      <c r="C147" s="73"/>
      <c r="D147" s="73"/>
      <c r="E147" s="74"/>
      <c r="F147" s="84">
        <f t="shared" si="9"/>
        <v>0</v>
      </c>
      <c r="G147" s="73"/>
      <c r="H147" s="69" t="str">
        <f t="shared" si="10"/>
        <v/>
      </c>
      <c r="I147" s="75"/>
      <c r="J147" s="71" t="str">
        <f>IF(K147="Summe",SUM($J$7:J146),IF(G147="PKW",IF(E147&gt;4,H147*F147,""),IF(G147="ÖPNV",IF(E147&lt;5,"",IF(F147&gt;19,I147,F147*H147)),IF(G147="Fahrrad",IF(E147&gt;4,H147*F147,""),IF(G147="Roller/Motorrad",IF(E147&gt;4,H147*F147,""),IF(G147="Mofa/Moped",IF(E147&gt;4,H147*F147,""),IF(G147="Fahrdienst/Taxi",I147,"")))))))</f>
        <v/>
      </c>
      <c r="K147" s="130" t="str">
        <f t="shared" si="11"/>
        <v/>
      </c>
    </row>
    <row r="148" spans="1:11" ht="16.5">
      <c r="A148" s="135" t="str">
        <f t="shared" si="8"/>
        <v/>
      </c>
      <c r="B148" s="83"/>
      <c r="C148" s="73"/>
      <c r="D148" s="73"/>
      <c r="E148" s="74"/>
      <c r="F148" s="84">
        <f t="shared" si="9"/>
        <v>0</v>
      </c>
      <c r="G148" s="73"/>
      <c r="H148" s="69" t="str">
        <f t="shared" si="10"/>
        <v/>
      </c>
      <c r="I148" s="75"/>
      <c r="J148" s="71" t="str">
        <f>IF(K148="Summe",SUM($J$7:J147),IF(G148="PKW",IF(E148&gt;4,H148*F148,""),IF(G148="ÖPNV",IF(E148&lt;5,"",IF(F148&gt;19,I148,F148*H148)),IF(G148="Fahrrad",IF(E148&gt;4,H148*F148,""),IF(G148="Roller/Motorrad",IF(E148&gt;4,H148*F148,""),IF(G148="Mofa/Moped",IF(E148&gt;4,H148*F148,""),IF(G148="Fahrdienst/Taxi",I148,"")))))))</f>
        <v/>
      </c>
      <c r="K148" s="130" t="str">
        <f t="shared" si="11"/>
        <v/>
      </c>
    </row>
    <row r="149" spans="1:11" ht="16.5">
      <c r="A149" s="135" t="str">
        <f t="shared" si="8"/>
        <v/>
      </c>
      <c r="B149" s="83"/>
      <c r="C149" s="73"/>
      <c r="D149" s="73"/>
      <c r="E149" s="74"/>
      <c r="F149" s="84">
        <f t="shared" si="9"/>
        <v>0</v>
      </c>
      <c r="G149" s="73"/>
      <c r="H149" s="69" t="str">
        <f t="shared" si="10"/>
        <v/>
      </c>
      <c r="I149" s="75"/>
      <c r="J149" s="71" t="str">
        <f>IF(K149="Summe",SUM($J$7:J148),IF(G149="PKW",IF(E149&gt;4,H149*F149,""),IF(G149="ÖPNV",IF(E149&lt;5,"",IF(F149&gt;19,I149,F149*H149)),IF(G149="Fahrrad",IF(E149&gt;4,H149*F149,""),IF(G149="Roller/Motorrad",IF(E149&gt;4,H149*F149,""),IF(G149="Mofa/Moped",IF(E149&gt;4,H149*F149,""),IF(G149="Fahrdienst/Taxi",I149,"")))))))</f>
        <v/>
      </c>
      <c r="K149" s="130" t="str">
        <f t="shared" si="11"/>
        <v/>
      </c>
    </row>
    <row r="150" spans="1:11" ht="16.5">
      <c r="A150" s="135" t="str">
        <f t="shared" si="8"/>
        <v/>
      </c>
      <c r="B150" s="83"/>
      <c r="C150" s="73"/>
      <c r="D150" s="73"/>
      <c r="E150" s="74"/>
      <c r="F150" s="84">
        <f t="shared" si="9"/>
        <v>0</v>
      </c>
      <c r="G150" s="73"/>
      <c r="H150" s="69" t="str">
        <f t="shared" si="10"/>
        <v/>
      </c>
      <c r="I150" s="75"/>
      <c r="J150" s="71" t="str">
        <f>IF(K150="Summe",SUM($J$7:J149),IF(G150="PKW",IF(E150&gt;4,H150*F150,""),IF(G150="ÖPNV",IF(E150&lt;5,"",IF(F150&gt;19,I150,F150*H150)),IF(G150="Fahrrad",IF(E150&gt;4,H150*F150,""),IF(G150="Roller/Motorrad",IF(E150&gt;4,H150*F150,""),IF(G150="Mofa/Moped",IF(E150&gt;4,H150*F150,""),IF(G150="Fahrdienst/Taxi",I150,"")))))))</f>
        <v/>
      </c>
      <c r="K150" s="130" t="str">
        <f t="shared" si="11"/>
        <v/>
      </c>
    </row>
    <row r="151" spans="1:11" ht="16.5">
      <c r="A151" s="135" t="str">
        <f t="shared" si="8"/>
        <v/>
      </c>
      <c r="B151" s="83"/>
      <c r="C151" s="73"/>
      <c r="D151" s="73"/>
      <c r="E151" s="74"/>
      <c r="F151" s="84">
        <f t="shared" si="9"/>
        <v>0</v>
      </c>
      <c r="G151" s="73"/>
      <c r="H151" s="69" t="str">
        <f t="shared" si="10"/>
        <v/>
      </c>
      <c r="I151" s="75"/>
      <c r="J151" s="71" t="str">
        <f>IF(K151="Summe",SUM($J$7:J150),IF(G151="PKW",IF(E151&gt;4,H151*F151,""),IF(G151="ÖPNV",IF(E151&lt;5,"",IF(F151&gt;19,I151,F151*H151)),IF(G151="Fahrrad",IF(E151&gt;4,H151*F151,""),IF(G151="Roller/Motorrad",IF(E151&gt;4,H151*F151,""),IF(G151="Mofa/Moped",IF(E151&gt;4,H151*F151,""),IF(G151="Fahrdienst/Taxi",I151,"")))))))</f>
        <v/>
      </c>
      <c r="K151" s="130" t="str">
        <f t="shared" si="11"/>
        <v/>
      </c>
    </row>
    <row r="152" spans="1:11" ht="16.5">
      <c r="A152" s="135" t="str">
        <f t="shared" si="8"/>
        <v/>
      </c>
      <c r="B152" s="83"/>
      <c r="C152" s="73"/>
      <c r="D152" s="73"/>
      <c r="E152" s="74"/>
      <c r="F152" s="84">
        <f t="shared" si="9"/>
        <v>0</v>
      </c>
      <c r="G152" s="73"/>
      <c r="H152" s="69" t="str">
        <f t="shared" si="10"/>
        <v/>
      </c>
      <c r="I152" s="75"/>
      <c r="J152" s="71" t="str">
        <f>IF(K152="Summe",SUM($J$7:J151),IF(G152="PKW",IF(E152&gt;4,H152*F152,""),IF(G152="ÖPNV",IF(E152&lt;5,"",IF(F152&gt;19,I152,F152*H152)),IF(G152="Fahrrad",IF(E152&gt;4,H152*F152,""),IF(G152="Roller/Motorrad",IF(E152&gt;4,H152*F152,""),IF(G152="Mofa/Moped",IF(E152&gt;4,H152*F152,""),IF(G152="Fahrdienst/Taxi",I152,"")))))))</f>
        <v/>
      </c>
      <c r="K152" s="130" t="str">
        <f t="shared" si="11"/>
        <v/>
      </c>
    </row>
    <row r="153" spans="1:11" ht="16.5">
      <c r="A153" s="135" t="str">
        <f t="shared" si="8"/>
        <v/>
      </c>
      <c r="B153" s="83"/>
      <c r="C153" s="73"/>
      <c r="D153" s="73"/>
      <c r="E153" s="74"/>
      <c r="F153" s="84">
        <f t="shared" si="9"/>
        <v>0</v>
      </c>
      <c r="G153" s="73"/>
      <c r="H153" s="69" t="str">
        <f t="shared" si="10"/>
        <v/>
      </c>
      <c r="I153" s="75"/>
      <c r="J153" s="71" t="str">
        <f>IF(K153="Summe",SUM($J$7:J152),IF(G153="PKW",IF(E153&gt;4,H153*F153,""),IF(G153="ÖPNV",IF(E153&lt;5,"",IF(F153&gt;19,I153,F153*H153)),IF(G153="Fahrrad",IF(E153&gt;4,H153*F153,""),IF(G153="Roller/Motorrad",IF(E153&gt;4,H153*F153,""),IF(G153="Mofa/Moped",IF(E153&gt;4,H153*F153,""),IF(G153="Fahrdienst/Taxi",I153,"")))))))</f>
        <v/>
      </c>
      <c r="K153" s="130" t="str">
        <f t="shared" si="11"/>
        <v/>
      </c>
    </row>
    <row r="154" spans="1:11" ht="16.5">
      <c r="A154" s="135" t="str">
        <f t="shared" si="8"/>
        <v/>
      </c>
      <c r="B154" s="83"/>
      <c r="C154" s="73"/>
      <c r="D154" s="73"/>
      <c r="E154" s="74"/>
      <c r="F154" s="84">
        <f t="shared" si="9"/>
        <v>0</v>
      </c>
      <c r="G154" s="73"/>
      <c r="H154" s="69" t="str">
        <f t="shared" si="10"/>
        <v/>
      </c>
      <c r="I154" s="75"/>
      <c r="J154" s="71" t="str">
        <f>IF(K154="Summe",SUM($J$7:J153),IF(G154="PKW",IF(E154&gt;4,H154*F154,""),IF(G154="ÖPNV",IF(E154&lt;5,"",IF(F154&gt;19,I154,F154*H154)),IF(G154="Fahrrad",IF(E154&gt;4,H154*F154,""),IF(G154="Roller/Motorrad",IF(E154&gt;4,H154*F154,""),IF(G154="Mofa/Moped",IF(E154&gt;4,H154*F154,""),IF(G154="Fahrdienst/Taxi",I154,"")))))))</f>
        <v/>
      </c>
      <c r="K154" s="130" t="str">
        <f t="shared" si="11"/>
        <v/>
      </c>
    </row>
    <row r="155" spans="1:11" ht="16.5">
      <c r="A155" s="135" t="str">
        <f t="shared" si="8"/>
        <v/>
      </c>
      <c r="B155" s="83"/>
      <c r="C155" s="73"/>
      <c r="D155" s="73"/>
      <c r="E155" s="74"/>
      <c r="F155" s="84">
        <f t="shared" si="9"/>
        <v>0</v>
      </c>
      <c r="G155" s="73"/>
      <c r="H155" s="69" t="str">
        <f t="shared" si="10"/>
        <v/>
      </c>
      <c r="I155" s="75"/>
      <c r="J155" s="71" t="str">
        <f>IF(K155="Summe",SUM($J$7:J154),IF(G155="PKW",IF(E155&gt;4,H155*F155,""),IF(G155="ÖPNV",IF(E155&lt;5,"",IF(F155&gt;19,I155,F155*H155)),IF(G155="Fahrrad",IF(E155&gt;4,H155*F155,""),IF(G155="Roller/Motorrad",IF(E155&gt;4,H155*F155,""),IF(G155="Mofa/Moped",IF(E155&gt;4,H155*F155,""),IF(G155="Fahrdienst/Taxi",I155,"")))))))</f>
        <v/>
      </c>
      <c r="K155" s="130" t="str">
        <f t="shared" si="11"/>
        <v/>
      </c>
    </row>
    <row r="156" spans="1:11" ht="16.5">
      <c r="A156" s="135" t="str">
        <f t="shared" si="8"/>
        <v/>
      </c>
      <c r="B156" s="83"/>
      <c r="C156" s="73"/>
      <c r="D156" s="73"/>
      <c r="E156" s="74"/>
      <c r="F156" s="84">
        <f t="shared" si="9"/>
        <v>0</v>
      </c>
      <c r="G156" s="73"/>
      <c r="H156" s="69" t="str">
        <f t="shared" si="10"/>
        <v/>
      </c>
      <c r="I156" s="75"/>
      <c r="J156" s="71" t="str">
        <f>IF(K156="Summe",SUM($J$7:J155),IF(G156="PKW",IF(E156&gt;4,H156*F156,""),IF(G156="ÖPNV",IF(E156&lt;5,"",IF(F156&gt;19,I156,F156*H156)),IF(G156="Fahrrad",IF(E156&gt;4,H156*F156,""),IF(G156="Roller/Motorrad",IF(E156&gt;4,H156*F156,""),IF(G156="Mofa/Moped",IF(E156&gt;4,H156*F156,""),IF(G156="Fahrdienst/Taxi",I156,"")))))))</f>
        <v/>
      </c>
      <c r="K156" s="130" t="str">
        <f t="shared" si="11"/>
        <v/>
      </c>
    </row>
    <row r="157" spans="1:11" ht="16.5">
      <c r="A157" s="135" t="str">
        <f t="shared" si="8"/>
        <v/>
      </c>
      <c r="B157" s="83"/>
      <c r="C157" s="73"/>
      <c r="D157" s="73"/>
      <c r="E157" s="74"/>
      <c r="F157" s="84">
        <f t="shared" si="9"/>
        <v>0</v>
      </c>
      <c r="G157" s="73"/>
      <c r="H157" s="69" t="str">
        <f t="shared" si="10"/>
        <v/>
      </c>
      <c r="I157" s="75"/>
      <c r="J157" s="71" t="str">
        <f>IF(K157="Summe",SUM($J$7:J156),IF(G157="PKW",IF(E157&gt;4,H157*F157,""),IF(G157="ÖPNV",IF(E157&lt;5,"",IF(F157&gt;19,I157,F157*H157)),IF(G157="Fahrrad",IF(E157&gt;4,H157*F157,""),IF(G157="Roller/Motorrad",IF(E157&gt;4,H157*F157,""),IF(G157="Mofa/Moped",IF(E157&gt;4,H157*F157,""),IF(G157="Fahrdienst/Taxi",I157,"")))))))</f>
        <v/>
      </c>
      <c r="K157" s="130" t="str">
        <f t="shared" si="11"/>
        <v/>
      </c>
    </row>
    <row r="158" spans="1:11" ht="16.5">
      <c r="A158" s="135" t="str">
        <f t="shared" si="8"/>
        <v/>
      </c>
      <c r="B158" s="83"/>
      <c r="C158" s="73"/>
      <c r="D158" s="73"/>
      <c r="E158" s="74"/>
      <c r="F158" s="84">
        <f t="shared" si="9"/>
        <v>0</v>
      </c>
      <c r="G158" s="73"/>
      <c r="H158" s="69" t="str">
        <f t="shared" si="10"/>
        <v/>
      </c>
      <c r="I158" s="75"/>
      <c r="J158" s="71" t="str">
        <f>IF(K158="Summe",SUM($J$7:J157),IF(G158="PKW",IF(E158&gt;4,H158*F158,""),IF(G158="ÖPNV",IF(E158&lt;5,"",IF(F158&gt;19,I158,F158*H158)),IF(G158="Fahrrad",IF(E158&gt;4,H158*F158,""),IF(G158="Roller/Motorrad",IF(E158&gt;4,H158*F158,""),IF(G158="Mofa/Moped",IF(E158&gt;4,H158*F158,""),IF(G158="Fahrdienst/Taxi",I158,"")))))))</f>
        <v/>
      </c>
      <c r="K158" s="130" t="str">
        <f t="shared" si="11"/>
        <v/>
      </c>
    </row>
    <row r="159" spans="1:11" ht="16.5">
      <c r="A159" s="135" t="str">
        <f t="shared" si="8"/>
        <v/>
      </c>
      <c r="B159" s="83"/>
      <c r="C159" s="73"/>
      <c r="D159" s="73"/>
      <c r="E159" s="74"/>
      <c r="F159" s="84">
        <f t="shared" si="9"/>
        <v>0</v>
      </c>
      <c r="G159" s="73"/>
      <c r="H159" s="69" t="str">
        <f t="shared" si="10"/>
        <v/>
      </c>
      <c r="I159" s="75"/>
      <c r="J159" s="71" t="str">
        <f>IF(K159="Summe",SUM($J$7:J158),IF(G159="PKW",IF(E159&gt;4,H159*F159,""),IF(G159="ÖPNV",IF(E159&lt;5,"",IF(F159&gt;19,I159,F159*H159)),IF(G159="Fahrrad",IF(E159&gt;4,H159*F159,""),IF(G159="Roller/Motorrad",IF(E159&gt;4,H159*F159,""),IF(G159="Mofa/Moped",IF(E159&gt;4,H159*F159,""),IF(G159="Fahrdienst/Taxi",I159,"")))))))</f>
        <v/>
      </c>
      <c r="K159" s="130" t="str">
        <f t="shared" si="11"/>
        <v/>
      </c>
    </row>
    <row r="160" spans="1:11" ht="16.5">
      <c r="A160" s="135" t="str">
        <f t="shared" si="8"/>
        <v/>
      </c>
      <c r="B160" s="83"/>
      <c r="C160" s="73"/>
      <c r="D160" s="73"/>
      <c r="E160" s="74"/>
      <c r="F160" s="84">
        <f t="shared" si="9"/>
        <v>0</v>
      </c>
      <c r="G160" s="73"/>
      <c r="H160" s="69" t="str">
        <f t="shared" si="10"/>
        <v/>
      </c>
      <c r="I160" s="75"/>
      <c r="J160" s="71" t="str">
        <f>IF(K160="Summe",SUM($J$7:J159),IF(G160="PKW",IF(E160&gt;4,H160*F160,""),IF(G160="ÖPNV",IF(E160&lt;5,"",IF(F160&gt;19,I160,F160*H160)),IF(G160="Fahrrad",IF(E160&gt;4,H160*F160,""),IF(G160="Roller/Motorrad",IF(E160&gt;4,H160*F160,""),IF(G160="Mofa/Moped",IF(E160&gt;4,H160*F160,""),IF(G160="Fahrdienst/Taxi",I160,"")))))))</f>
        <v/>
      </c>
      <c r="K160" s="130" t="str">
        <f t="shared" si="11"/>
        <v/>
      </c>
    </row>
    <row r="161" spans="1:11" ht="16.5">
      <c r="A161" s="135" t="str">
        <f t="shared" si="8"/>
        <v/>
      </c>
      <c r="B161" s="83"/>
      <c r="C161" s="73"/>
      <c r="D161" s="73"/>
      <c r="E161" s="74"/>
      <c r="F161" s="84">
        <f t="shared" si="9"/>
        <v>0</v>
      </c>
      <c r="G161" s="73"/>
      <c r="H161" s="69" t="str">
        <f t="shared" si="10"/>
        <v/>
      </c>
      <c r="I161" s="75"/>
      <c r="J161" s="71" t="str">
        <f>IF(K161="Summe",SUM($J$7:J160),IF(G161="PKW",IF(E161&gt;4,H161*F161,""),IF(G161="ÖPNV",IF(E161&lt;5,"",IF(F161&gt;19,I161,F161*H161)),IF(G161="Fahrrad",IF(E161&gt;4,H161*F161,""),IF(G161="Roller/Motorrad",IF(E161&gt;4,H161*F161,""),IF(G161="Mofa/Moped",IF(E161&gt;4,H161*F161,""),IF(G161="Fahrdienst/Taxi",I161,"")))))))</f>
        <v/>
      </c>
      <c r="K161" s="130" t="str">
        <f t="shared" si="11"/>
        <v/>
      </c>
    </row>
    <row r="162" spans="1:11" ht="16.5">
      <c r="A162" s="135" t="str">
        <f t="shared" si="8"/>
        <v/>
      </c>
      <c r="B162" s="83"/>
      <c r="C162" s="73"/>
      <c r="D162" s="73"/>
      <c r="E162" s="74"/>
      <c r="F162" s="84">
        <f t="shared" si="9"/>
        <v>0</v>
      </c>
      <c r="G162" s="73"/>
      <c r="H162" s="69" t="str">
        <f t="shared" si="10"/>
        <v/>
      </c>
      <c r="I162" s="75"/>
      <c r="J162" s="71" t="str">
        <f>IF(K162="Summe",SUM($J$7:J161),IF(G162="PKW",IF(E162&gt;4,H162*F162,""),IF(G162="ÖPNV",IF(E162&lt;5,"",IF(F162&gt;19,I162,F162*H162)),IF(G162="Fahrrad",IF(E162&gt;4,H162*F162,""),IF(G162="Roller/Motorrad",IF(E162&gt;4,H162*F162,""),IF(G162="Mofa/Moped",IF(E162&gt;4,H162*F162,""),IF(G162="Fahrdienst/Taxi",I162,"")))))))</f>
        <v/>
      </c>
      <c r="K162" s="130" t="str">
        <f t="shared" si="11"/>
        <v/>
      </c>
    </row>
    <row r="163" spans="1:11" ht="16.5">
      <c r="A163" s="135" t="str">
        <f t="shared" si="8"/>
        <v/>
      </c>
      <c r="B163" s="83"/>
      <c r="C163" s="73"/>
      <c r="D163" s="73"/>
      <c r="E163" s="74"/>
      <c r="F163" s="84">
        <f t="shared" si="9"/>
        <v>0</v>
      </c>
      <c r="G163" s="73"/>
      <c r="H163" s="69" t="str">
        <f t="shared" si="10"/>
        <v/>
      </c>
      <c r="I163" s="75"/>
      <c r="J163" s="71" t="str">
        <f>IF(K163="Summe",SUM($J$7:J162),IF(G163="PKW",IF(E163&gt;4,H163*F163,""),IF(G163="ÖPNV",IF(E163&lt;5,"",IF(F163&gt;19,I163,F163*H163)),IF(G163="Fahrrad",IF(E163&gt;4,H163*F163,""),IF(G163="Roller/Motorrad",IF(E163&gt;4,H163*F163,""),IF(G163="Mofa/Moped",IF(E163&gt;4,H163*F163,""),IF(G163="Fahrdienst/Taxi",I163,"")))))))</f>
        <v/>
      </c>
      <c r="K163" s="130" t="str">
        <f t="shared" si="11"/>
        <v/>
      </c>
    </row>
    <row r="164" spans="1:11" ht="16.5">
      <c r="A164" s="135" t="str">
        <f t="shared" si="8"/>
        <v/>
      </c>
      <c r="B164" s="83"/>
      <c r="C164" s="73"/>
      <c r="D164" s="73"/>
      <c r="E164" s="74"/>
      <c r="F164" s="84">
        <f t="shared" si="9"/>
        <v>0</v>
      </c>
      <c r="G164" s="73"/>
      <c r="H164" s="69" t="str">
        <f t="shared" si="10"/>
        <v/>
      </c>
      <c r="I164" s="75"/>
      <c r="J164" s="71" t="str">
        <f>IF(K164="Summe",SUM($J$7:J163),IF(G164="PKW",IF(E164&gt;4,H164*F164,""),IF(G164="ÖPNV",IF(E164&lt;5,"",IF(F164&gt;19,I164,F164*H164)),IF(G164="Fahrrad",IF(E164&gt;4,H164*F164,""),IF(G164="Roller/Motorrad",IF(E164&gt;4,H164*F164,""),IF(G164="Mofa/Moped",IF(E164&gt;4,H164*F164,""),IF(G164="Fahrdienst/Taxi",I164,"")))))))</f>
        <v/>
      </c>
      <c r="K164" s="130" t="str">
        <f t="shared" si="11"/>
        <v/>
      </c>
    </row>
    <row r="165" spans="1:11" ht="16.5">
      <c r="A165" s="135" t="str">
        <f t="shared" si="8"/>
        <v/>
      </c>
      <c r="B165" s="83"/>
      <c r="C165" s="73"/>
      <c r="D165" s="73"/>
      <c r="E165" s="74"/>
      <c r="F165" s="84">
        <f t="shared" si="9"/>
        <v>0</v>
      </c>
      <c r="G165" s="73"/>
      <c r="H165" s="69" t="str">
        <f t="shared" si="10"/>
        <v/>
      </c>
      <c r="I165" s="75"/>
      <c r="J165" s="71" t="str">
        <f>IF(K165="Summe",SUM($J$7:J164),IF(G165="PKW",IF(E165&gt;4,H165*F165,""),IF(G165="ÖPNV",IF(E165&lt;5,"",IF(F165&gt;19,I165,F165*H165)),IF(G165="Fahrrad",IF(E165&gt;4,H165*F165,""),IF(G165="Roller/Motorrad",IF(E165&gt;4,H165*F165,""),IF(G165="Mofa/Moped",IF(E165&gt;4,H165*F165,""),IF(G165="Fahrdienst/Taxi",I165,"")))))))</f>
        <v/>
      </c>
      <c r="K165" s="130" t="str">
        <f t="shared" si="11"/>
        <v/>
      </c>
    </row>
    <row r="166" spans="1:11" ht="16.5">
      <c r="A166" s="135" t="str">
        <f t="shared" si="8"/>
        <v/>
      </c>
      <c r="B166" s="83"/>
      <c r="C166" s="73"/>
      <c r="D166" s="73"/>
      <c r="E166" s="74"/>
      <c r="F166" s="84">
        <f t="shared" si="9"/>
        <v>0</v>
      </c>
      <c r="G166" s="73"/>
      <c r="H166" s="69" t="str">
        <f t="shared" si="10"/>
        <v/>
      </c>
      <c r="I166" s="75"/>
      <c r="J166" s="71" t="str">
        <f>IF(K166="Summe",SUM($J$7:J165),IF(G166="PKW",IF(E166&gt;4,H166*F166,""),IF(G166="ÖPNV",IF(E166&lt;5,"",IF(F166&gt;19,I166,F166*H166)),IF(G166="Fahrrad",IF(E166&gt;4,H166*F166,""),IF(G166="Roller/Motorrad",IF(E166&gt;4,H166*F166,""),IF(G166="Mofa/Moped",IF(E166&gt;4,H166*F166,""),IF(G166="Fahrdienst/Taxi",I166,"")))))))</f>
        <v/>
      </c>
      <c r="K166" s="130" t="str">
        <f t="shared" si="11"/>
        <v/>
      </c>
    </row>
    <row r="167" spans="1:11" ht="16.5">
      <c r="A167" s="135" t="str">
        <f t="shared" si="8"/>
        <v/>
      </c>
      <c r="B167" s="83"/>
      <c r="C167" s="73"/>
      <c r="D167" s="73"/>
      <c r="E167" s="74"/>
      <c r="F167" s="84">
        <f t="shared" si="9"/>
        <v>0</v>
      </c>
      <c r="G167" s="73"/>
      <c r="H167" s="69" t="str">
        <f t="shared" si="10"/>
        <v/>
      </c>
      <c r="I167" s="75"/>
      <c r="J167" s="71" t="str">
        <f>IF(K167="Summe",SUM($J$7:J166),IF(G167="PKW",IF(E167&gt;4,H167*F167,""),IF(G167="ÖPNV",IF(E167&lt;5,"",IF(F167&gt;19,I167,F167*H167)),IF(G167="Fahrrad",IF(E167&gt;4,H167*F167,""),IF(G167="Roller/Motorrad",IF(E167&gt;4,H167*F167,""),IF(G167="Mofa/Moped",IF(E167&gt;4,H167*F167,""),IF(G167="Fahrdienst/Taxi",I167,"")))))))</f>
        <v/>
      </c>
      <c r="K167" s="130" t="str">
        <f t="shared" si="11"/>
        <v/>
      </c>
    </row>
    <row r="168" spans="1:11" ht="16.5">
      <c r="A168" s="135" t="str">
        <f t="shared" si="8"/>
        <v/>
      </c>
      <c r="B168" s="83"/>
      <c r="C168" s="73"/>
      <c r="D168" s="73"/>
      <c r="E168" s="74"/>
      <c r="F168" s="84">
        <f t="shared" si="9"/>
        <v>0</v>
      </c>
      <c r="G168" s="73"/>
      <c r="H168" s="69" t="str">
        <f t="shared" si="10"/>
        <v/>
      </c>
      <c r="I168" s="75"/>
      <c r="J168" s="71" t="str">
        <f>IF(K168="Summe",SUM($J$7:J167),IF(G168="PKW",IF(E168&gt;4,H168*F168,""),IF(G168="ÖPNV",IF(E168&lt;5,"",IF(F168&gt;19,I168,F168*H168)),IF(G168="Fahrrad",IF(E168&gt;4,H168*F168,""),IF(G168="Roller/Motorrad",IF(E168&gt;4,H168*F168,""),IF(G168="Mofa/Moped",IF(E168&gt;4,H168*F168,""),IF(G168="Fahrdienst/Taxi",I168,"")))))))</f>
        <v/>
      </c>
      <c r="K168" s="130" t="str">
        <f t="shared" si="11"/>
        <v/>
      </c>
    </row>
    <row r="169" spans="1:11" ht="16.5">
      <c r="A169" s="135" t="str">
        <f t="shared" si="8"/>
        <v/>
      </c>
      <c r="B169" s="83"/>
      <c r="C169" s="73"/>
      <c r="D169" s="73"/>
      <c r="E169" s="74"/>
      <c r="F169" s="84">
        <f t="shared" si="9"/>
        <v>0</v>
      </c>
      <c r="G169" s="73"/>
      <c r="H169" s="69" t="str">
        <f t="shared" si="10"/>
        <v/>
      </c>
      <c r="I169" s="75"/>
      <c r="J169" s="71" t="str">
        <f>IF(K169="Summe",SUM($J$7:J168),IF(G169="PKW",IF(E169&gt;4,H169*F169,""),IF(G169="ÖPNV",IF(E169&lt;5,"",IF(F169&gt;19,I169,F169*H169)),IF(G169="Fahrrad",IF(E169&gt;4,H169*F169,""),IF(G169="Roller/Motorrad",IF(E169&gt;4,H169*F169,""),IF(G169="Mofa/Moped",IF(E169&gt;4,H169*F169,""),IF(G169="Fahrdienst/Taxi",I169,"")))))))</f>
        <v/>
      </c>
      <c r="K169" s="130" t="str">
        <f t="shared" si="11"/>
        <v/>
      </c>
    </row>
    <row r="170" spans="1:11" ht="16.5">
      <c r="A170" s="135" t="str">
        <f t="shared" si="8"/>
        <v/>
      </c>
      <c r="B170" s="83"/>
      <c r="C170" s="73"/>
      <c r="D170" s="73"/>
      <c r="E170" s="74"/>
      <c r="F170" s="84">
        <f t="shared" si="9"/>
        <v>0</v>
      </c>
      <c r="G170" s="73"/>
      <c r="H170" s="69" t="str">
        <f t="shared" si="10"/>
        <v/>
      </c>
      <c r="I170" s="75"/>
      <c r="J170" s="71" t="str">
        <f>IF(K170="Summe",SUM($J$7:J169),IF(G170="PKW",IF(E170&gt;4,H170*F170,""),IF(G170="ÖPNV",IF(E170&lt;5,"",IF(F170&gt;19,I170,F170*H170)),IF(G170="Fahrrad",IF(E170&gt;4,H170*F170,""),IF(G170="Roller/Motorrad",IF(E170&gt;4,H170*F170,""),IF(G170="Mofa/Moped",IF(E170&gt;4,H170*F170,""),IF(G170="Fahrdienst/Taxi",I170,"")))))))</f>
        <v/>
      </c>
      <c r="K170" s="130" t="str">
        <f t="shared" si="11"/>
        <v/>
      </c>
    </row>
    <row r="171" spans="1:11" ht="16.5">
      <c r="A171" s="135" t="str">
        <f t="shared" si="8"/>
        <v/>
      </c>
      <c r="B171" s="83"/>
      <c r="C171" s="73"/>
      <c r="D171" s="73"/>
      <c r="E171" s="74"/>
      <c r="F171" s="84">
        <f t="shared" si="9"/>
        <v>0</v>
      </c>
      <c r="G171" s="73"/>
      <c r="H171" s="69" t="str">
        <f t="shared" si="10"/>
        <v/>
      </c>
      <c r="I171" s="75"/>
      <c r="J171" s="71" t="str">
        <f>IF(K171="Summe",SUM($J$7:J170),IF(G171="PKW",IF(E171&gt;4,H171*F171,""),IF(G171="ÖPNV",IF(E171&lt;5,"",IF(F171&gt;19,I171,F171*H171)),IF(G171="Fahrrad",IF(E171&gt;4,H171*F171,""),IF(G171="Roller/Motorrad",IF(E171&gt;4,H171*F171,""),IF(G171="Mofa/Moped",IF(E171&gt;4,H171*F171,""),IF(G171="Fahrdienst/Taxi",I171,"")))))))</f>
        <v/>
      </c>
      <c r="K171" s="130" t="str">
        <f t="shared" si="11"/>
        <v/>
      </c>
    </row>
    <row r="172" spans="1:11" ht="16.5">
      <c r="A172" s="135" t="str">
        <f t="shared" si="8"/>
        <v/>
      </c>
      <c r="B172" s="83"/>
      <c r="C172" s="73"/>
      <c r="D172" s="73"/>
      <c r="E172" s="74"/>
      <c r="F172" s="84">
        <f t="shared" si="9"/>
        <v>0</v>
      </c>
      <c r="G172" s="73"/>
      <c r="H172" s="69" t="str">
        <f t="shared" si="10"/>
        <v/>
      </c>
      <c r="I172" s="75"/>
      <c r="J172" s="71" t="str">
        <f>IF(K172="Summe",SUM($J$7:J171),IF(G172="PKW",IF(E172&gt;4,H172*F172,""),IF(G172="ÖPNV",IF(E172&lt;5,"",IF(F172&gt;19,I172,F172*H172)),IF(G172="Fahrrad",IF(E172&gt;4,H172*F172,""),IF(G172="Roller/Motorrad",IF(E172&gt;4,H172*F172,""),IF(G172="Mofa/Moped",IF(E172&gt;4,H172*F172,""),IF(G172="Fahrdienst/Taxi",I172,"")))))))</f>
        <v/>
      </c>
      <c r="K172" s="130" t="str">
        <f t="shared" si="11"/>
        <v/>
      </c>
    </row>
    <row r="173" spans="1:11" ht="16.5">
      <c r="A173" s="135" t="str">
        <f t="shared" si="8"/>
        <v/>
      </c>
      <c r="B173" s="83"/>
      <c r="C173" s="73"/>
      <c r="D173" s="73"/>
      <c r="E173" s="74"/>
      <c r="F173" s="84">
        <f t="shared" si="9"/>
        <v>0</v>
      </c>
      <c r="G173" s="73"/>
      <c r="H173" s="69" t="str">
        <f t="shared" si="10"/>
        <v/>
      </c>
      <c r="I173" s="75"/>
      <c r="J173" s="71" t="str">
        <f>IF(K173="Summe",SUM($J$7:J172),IF(G173="PKW",IF(E173&gt;4,H173*F173,""),IF(G173="ÖPNV",IF(E173&lt;5,"",IF(F173&gt;19,I173,F173*H173)),IF(G173="Fahrrad",IF(E173&gt;4,H173*F173,""),IF(G173="Roller/Motorrad",IF(E173&gt;4,H173*F173,""),IF(G173="Mofa/Moped",IF(E173&gt;4,H173*F173,""),IF(G173="Fahrdienst/Taxi",I173,"")))))))</f>
        <v/>
      </c>
      <c r="K173" s="130" t="str">
        <f t="shared" si="11"/>
        <v/>
      </c>
    </row>
    <row r="174" spans="1:11" ht="16.5">
      <c r="A174" s="135"/>
      <c r="B174" s="83"/>
      <c r="C174" s="73"/>
      <c r="D174" s="73"/>
      <c r="E174" s="74"/>
      <c r="F174" s="84">
        <f t="shared" si="9"/>
        <v>0</v>
      </c>
      <c r="G174" s="73"/>
      <c r="H174" s="69" t="str">
        <f t="shared" si="10"/>
        <v/>
      </c>
      <c r="I174" s="75"/>
      <c r="J174" s="71" t="str">
        <f>IF(K174="Summe",SUM($J$7:J173),IF(G174="PKW",IF(E174&gt;4,H174*F174,""),IF(G174="ÖPNV",IF(E174&lt;5,"",IF(F174&gt;19,I174,F174*H174)),IF(G174="Fahrrad",IF(E174&gt;4,H174*F174,""),IF(G174="Roller/Motorrad",IF(E174&gt;4,H174*F174,""),IF(G174="Mofa/Moped",IF(E174&gt;4,H174*F174,""),IF(G174="Fahrdienst/Taxi",I174,"")))))))</f>
        <v/>
      </c>
      <c r="K174" s="130" t="str">
        <f t="shared" si="11"/>
        <v/>
      </c>
    </row>
    <row r="175" spans="1:11" ht="16.5">
      <c r="A175" s="135" t="str">
        <f t="shared" si="8"/>
        <v/>
      </c>
      <c r="B175" s="83"/>
      <c r="C175" s="73"/>
      <c r="D175" s="73"/>
      <c r="E175" s="74"/>
      <c r="F175" s="84">
        <f t="shared" si="9"/>
        <v>0</v>
      </c>
      <c r="G175" s="73"/>
      <c r="H175" s="69" t="str">
        <f t="shared" si="10"/>
        <v/>
      </c>
      <c r="I175" s="75"/>
      <c r="J175" s="71" t="str">
        <f>IF(K175="Summe",SUM($J$7:J174),IF(G175="PKW",IF(E175&gt;4,H175*F175,""),IF(G175="ÖPNV",IF(E175&lt;5,"",IF(F175&gt;19,I175,F175*H175)),IF(G175="Fahrrad",IF(E175&gt;4,H175*F175,""),IF(G175="Roller/Motorrad",IF(E175&gt;4,H175*F175,""),IF(G175="Mofa/Moped",IF(E175&gt;4,H175*F175,""),IF(G175="Fahrdienst/Taxi",I175,"")))))))</f>
        <v/>
      </c>
      <c r="K175" s="130" t="str">
        <f t="shared" si="11"/>
        <v/>
      </c>
    </row>
    <row r="176" spans="1:11" ht="16.5">
      <c r="A176" s="135" t="str">
        <f t="shared" si="8"/>
        <v/>
      </c>
      <c r="B176" s="83"/>
      <c r="C176" s="73"/>
      <c r="D176" s="73"/>
      <c r="E176" s="74"/>
      <c r="F176" s="84">
        <f t="shared" si="9"/>
        <v>0</v>
      </c>
      <c r="G176" s="73"/>
      <c r="H176" s="69" t="str">
        <f t="shared" si="10"/>
        <v/>
      </c>
      <c r="I176" s="75"/>
      <c r="J176" s="71" t="str">
        <f>IF(K176="Summe",SUM($J$7:J175),IF(G176="PKW",IF(E176&gt;4,H176*F176,""),IF(G176="ÖPNV",IF(E176&lt;5,"",IF(F176&gt;19,I176,F176*H176)),IF(G176="Fahrrad",IF(E176&gt;4,H176*F176,""),IF(G176="Roller/Motorrad",IF(E176&gt;4,H176*F176,""),IF(G176="Mofa/Moped",IF(E176&gt;4,H176*F176,""),IF(G176="Fahrdienst/Taxi",I176,"")))))))</f>
        <v/>
      </c>
      <c r="K176" s="130" t="str">
        <f t="shared" si="11"/>
        <v/>
      </c>
    </row>
    <row r="177" spans="1:11" ht="16.5">
      <c r="A177" s="135" t="str">
        <f t="shared" si="8"/>
        <v/>
      </c>
      <c r="B177" s="83"/>
      <c r="C177" s="73"/>
      <c r="D177" s="73"/>
      <c r="E177" s="74"/>
      <c r="F177" s="84">
        <f t="shared" si="9"/>
        <v>0</v>
      </c>
      <c r="G177" s="73"/>
      <c r="H177" s="69" t="str">
        <f t="shared" si="10"/>
        <v/>
      </c>
      <c r="I177" s="75"/>
      <c r="J177" s="71" t="str">
        <f>IF(K177="Summe",SUM($J$7:J176),IF(G177="PKW",IF(E177&gt;4,H177*F177,""),IF(G177="ÖPNV",IF(E177&lt;5,"",IF(F177&gt;19,I177,F177*H177)),IF(G177="Fahrrad",IF(E177&gt;4,H177*F177,""),IF(G177="Roller/Motorrad",IF(E177&gt;4,H177*F177,""),IF(G177="Mofa/Moped",IF(E177&gt;4,H177*F177,""),IF(G177="Fahrdienst/Taxi",I177,"")))))))</f>
        <v/>
      </c>
      <c r="K177" s="130" t="str">
        <f t="shared" si="11"/>
        <v/>
      </c>
    </row>
    <row r="178" spans="1:11" ht="16.5">
      <c r="A178" s="135" t="str">
        <f t="shared" si="8"/>
        <v/>
      </c>
      <c r="B178" s="83"/>
      <c r="C178" s="73"/>
      <c r="D178" s="73"/>
      <c r="E178" s="74"/>
      <c r="F178" s="84">
        <f t="shared" si="9"/>
        <v>0</v>
      </c>
      <c r="G178" s="73"/>
      <c r="H178" s="69" t="str">
        <f t="shared" si="10"/>
        <v/>
      </c>
      <c r="I178" s="75"/>
      <c r="J178" s="71" t="str">
        <f>IF(K178="Summe",SUM($J$7:J177),IF(G178="PKW",IF(E178&gt;4,H178*F178,""),IF(G178="ÖPNV",IF(E178&lt;5,"",IF(F178&gt;19,I178,F178*H178)),IF(G178="Fahrrad",IF(E178&gt;4,H178*F178,""),IF(G178="Roller/Motorrad",IF(E178&gt;4,H178*F178,""),IF(G178="Mofa/Moped",IF(E178&gt;4,H178*F178,""),IF(G178="Fahrdienst/Taxi",I178,"")))))))</f>
        <v/>
      </c>
      <c r="K178" s="130" t="str">
        <f t="shared" si="11"/>
        <v/>
      </c>
    </row>
    <row r="179" spans="1:11" ht="16.5">
      <c r="A179" s="135" t="str">
        <f t="shared" si="8"/>
        <v/>
      </c>
      <c r="B179" s="83"/>
      <c r="C179" s="73"/>
      <c r="D179" s="73"/>
      <c r="E179" s="74"/>
      <c r="F179" s="84">
        <f t="shared" si="9"/>
        <v>0</v>
      </c>
      <c r="G179" s="73"/>
      <c r="H179" s="69" t="str">
        <f t="shared" si="10"/>
        <v/>
      </c>
      <c r="I179" s="75"/>
      <c r="J179" s="71" t="str">
        <f>IF(K179="Summe",SUM($J$7:J178),IF(G179="PKW",IF(E179&gt;4,H179*F179,""),IF(G179="ÖPNV",IF(E179&lt;5,"",IF(F179&gt;19,I179,F179*H179)),IF(G179="Fahrrad",IF(E179&gt;4,H179*F179,""),IF(G179="Roller/Motorrad",IF(E179&gt;4,H179*F179,""),IF(G179="Mofa/Moped",IF(E179&gt;4,H179*F179,""),IF(G179="Fahrdienst/Taxi",I179,"")))))))</f>
        <v/>
      </c>
      <c r="K179" s="130" t="str">
        <f t="shared" si="11"/>
        <v/>
      </c>
    </row>
    <row r="180" spans="1:11" ht="16.5">
      <c r="A180" s="135" t="str">
        <f t="shared" si="8"/>
        <v/>
      </c>
      <c r="B180" s="83"/>
      <c r="C180" s="73"/>
      <c r="D180" s="73"/>
      <c r="E180" s="74"/>
      <c r="F180" s="84">
        <f t="shared" si="9"/>
        <v>0</v>
      </c>
      <c r="G180" s="73"/>
      <c r="H180" s="69" t="str">
        <f t="shared" si="10"/>
        <v/>
      </c>
      <c r="I180" s="75"/>
      <c r="J180" s="71" t="str">
        <f>IF(K180="Summe",SUM($J$7:J179),IF(G180="PKW",IF(E180&gt;4,H180*F180,""),IF(G180="ÖPNV",IF(E180&lt;5,"",IF(F180&gt;19,I180,F180*H180)),IF(G180="Fahrrad",IF(E180&gt;4,H180*F180,""),IF(G180="Roller/Motorrad",IF(E180&gt;4,H180*F180,""),IF(G180="Mofa/Moped",IF(E180&gt;4,H180*F180,""),IF(G180="Fahrdienst/Taxi",I180,"")))))))</f>
        <v/>
      </c>
      <c r="K180" s="130" t="str">
        <f t="shared" si="11"/>
        <v/>
      </c>
    </row>
    <row r="181" spans="1:11" ht="16.5">
      <c r="A181" s="135" t="str">
        <f t="shared" si="8"/>
        <v/>
      </c>
      <c r="B181" s="83"/>
      <c r="C181" s="73"/>
      <c r="D181" s="73"/>
      <c r="E181" s="74"/>
      <c r="F181" s="84">
        <f t="shared" si="9"/>
        <v>0</v>
      </c>
      <c r="G181" s="73"/>
      <c r="H181" s="69" t="str">
        <f t="shared" si="10"/>
        <v/>
      </c>
      <c r="I181" s="75"/>
      <c r="J181" s="71" t="str">
        <f>IF(K181="Summe",SUM($J$7:J180),IF(G181="PKW",IF(E181&gt;4,H181*F181,""),IF(G181="ÖPNV",IF(E181&lt;5,"",IF(F181&gt;19,I181,F181*H181)),IF(G181="Fahrrad",IF(E181&gt;4,H181*F181,""),IF(G181="Roller/Motorrad",IF(E181&gt;4,H181*F181,""),IF(G181="Mofa/Moped",IF(E181&gt;4,H181*F181,""),IF(G181="Fahrdienst/Taxi",I181,"")))))))</f>
        <v/>
      </c>
      <c r="K181" s="130" t="str">
        <f t="shared" si="11"/>
        <v/>
      </c>
    </row>
    <row r="182" spans="1:11" ht="16.5">
      <c r="A182" s="135" t="str">
        <f t="shared" si="8"/>
        <v/>
      </c>
      <c r="B182" s="83"/>
      <c r="C182" s="73"/>
      <c r="D182" s="73"/>
      <c r="E182" s="74"/>
      <c r="F182" s="84">
        <f t="shared" si="9"/>
        <v>0</v>
      </c>
      <c r="G182" s="73"/>
      <c r="H182" s="69" t="str">
        <f t="shared" si="10"/>
        <v/>
      </c>
      <c r="I182" s="75"/>
      <c r="J182" s="71" t="str">
        <f>IF(K182="Summe",SUM($J$7:J181),IF(G182="PKW",IF(E182&gt;4,H182*F182,""),IF(G182="ÖPNV",IF(E182&lt;5,"",IF(F182&gt;19,I182,F182*H182)),IF(G182="Fahrrad",IF(E182&gt;4,H182*F182,""),IF(G182="Roller/Motorrad",IF(E182&gt;4,H182*F182,""),IF(G182="Mofa/Moped",IF(E182&gt;4,H182*F182,""),IF(G182="Fahrdienst/Taxi",I182,"")))))))</f>
        <v/>
      </c>
      <c r="K182" s="130" t="str">
        <f t="shared" si="11"/>
        <v/>
      </c>
    </row>
    <row r="183" spans="1:11" ht="16.5">
      <c r="A183" s="135" t="str">
        <f t="shared" si="8"/>
        <v/>
      </c>
      <c r="B183" s="83"/>
      <c r="C183" s="73"/>
      <c r="D183" s="73"/>
      <c r="E183" s="74"/>
      <c r="F183" s="84">
        <f t="shared" si="9"/>
        <v>0</v>
      </c>
      <c r="G183" s="73"/>
      <c r="H183" s="69" t="str">
        <f t="shared" si="10"/>
        <v/>
      </c>
      <c r="I183" s="75"/>
      <c r="J183" s="71" t="str">
        <f>IF(K183="Summe",SUM($J$7:J182),IF(G183="PKW",IF(E183&gt;4,H183*F183,""),IF(G183="ÖPNV",IF(E183&lt;5,"",IF(F183&gt;19,I183,F183*H183)),IF(G183="Fahrrad",IF(E183&gt;4,H183*F183,""),IF(G183="Roller/Motorrad",IF(E183&gt;4,H183*F183,""),IF(G183="Mofa/Moped",IF(E183&gt;4,H183*F183,""),IF(G183="Fahrdienst/Taxi",I183,"")))))))</f>
        <v/>
      </c>
      <c r="K183" s="130" t="str">
        <f t="shared" si="11"/>
        <v/>
      </c>
    </row>
    <row r="184" spans="1:11" ht="16.5">
      <c r="A184" s="135" t="str">
        <f t="shared" si="8"/>
        <v/>
      </c>
      <c r="B184" s="83"/>
      <c r="C184" s="73"/>
      <c r="D184" s="73"/>
      <c r="E184" s="74"/>
      <c r="F184" s="84">
        <f t="shared" si="9"/>
        <v>0</v>
      </c>
      <c r="G184" s="73"/>
      <c r="H184" s="69" t="str">
        <f t="shared" si="10"/>
        <v/>
      </c>
      <c r="I184" s="75"/>
      <c r="J184" s="71" t="str">
        <f>IF(K184="Summe",SUM($J$7:J183),IF(G184="PKW",IF(E184&gt;4,H184*F184,""),IF(G184="ÖPNV",IF(E184&lt;5,"",IF(F184&gt;19,I184,F184*H184)),IF(G184="Fahrrad",IF(E184&gt;4,H184*F184,""),IF(G184="Roller/Motorrad",IF(E184&gt;4,H184*F184,""),IF(G184="Mofa/Moped",IF(E184&gt;4,H184*F184,""),IF(G184="Fahrdienst/Taxi",I184,"")))))))</f>
        <v/>
      </c>
      <c r="K184" s="130" t="str">
        <f t="shared" si="11"/>
        <v/>
      </c>
    </row>
    <row r="185" spans="1:11" ht="16.5">
      <c r="A185" s="135" t="str">
        <f t="shared" si="8"/>
        <v/>
      </c>
      <c r="B185" s="83"/>
      <c r="C185" s="73"/>
      <c r="D185" s="73"/>
      <c r="E185" s="74"/>
      <c r="F185" s="84">
        <f t="shared" si="9"/>
        <v>0</v>
      </c>
      <c r="G185" s="73"/>
      <c r="H185" s="69" t="str">
        <f t="shared" si="10"/>
        <v/>
      </c>
      <c r="I185" s="75"/>
      <c r="J185" s="71" t="str">
        <f>IF(K185="Summe",SUM($J$7:J184),IF(G185="PKW",IF(E185&gt;4,H185*F185,""),IF(G185="ÖPNV",IF(E185&lt;5,"",IF(F185&gt;19,I185,F185*H185)),IF(G185="Fahrrad",IF(E185&gt;4,H185*F185,""),IF(G185="Roller/Motorrad",IF(E185&gt;4,H185*F185,""),IF(G185="Mofa/Moped",IF(E185&gt;4,H185*F185,""),IF(G185="Fahrdienst/Taxi",I185,"")))))))</f>
        <v/>
      </c>
      <c r="K185" s="130" t="str">
        <f t="shared" si="11"/>
        <v/>
      </c>
    </row>
    <row r="186" spans="1:11" ht="16.5">
      <c r="A186" s="135" t="str">
        <f t="shared" si="8"/>
        <v/>
      </c>
      <c r="B186" s="83"/>
      <c r="C186" s="73"/>
      <c r="D186" s="73"/>
      <c r="E186" s="74"/>
      <c r="F186" s="84">
        <f t="shared" si="9"/>
        <v>0</v>
      </c>
      <c r="G186" s="73"/>
      <c r="H186" s="69" t="str">
        <f t="shared" si="10"/>
        <v/>
      </c>
      <c r="I186" s="75"/>
      <c r="J186" s="71" t="str">
        <f>IF(K186="Summe",SUM($J$7:J185),IF(G186="PKW",IF(E186&gt;4,H186*F186,""),IF(G186="ÖPNV",IF(E186&lt;5,"",IF(F186&gt;19,I186,F186*H186)),IF(G186="Fahrrad",IF(E186&gt;4,H186*F186,""),IF(G186="Roller/Motorrad",IF(E186&gt;4,H186*F186,""),IF(G186="Mofa/Moped",IF(E186&gt;4,H186*F186,""),IF(G186="Fahrdienst/Taxi",I186,"")))))))</f>
        <v/>
      </c>
      <c r="K186" s="130" t="str">
        <f t="shared" si="11"/>
        <v/>
      </c>
    </row>
    <row r="187" spans="1:11" ht="16.5">
      <c r="A187" s="135" t="str">
        <f t="shared" si="8"/>
        <v/>
      </c>
      <c r="B187" s="83"/>
      <c r="C187" s="73"/>
      <c r="D187" s="73"/>
      <c r="E187" s="74"/>
      <c r="F187" s="84">
        <f t="shared" si="9"/>
        <v>0</v>
      </c>
      <c r="G187" s="73"/>
      <c r="H187" s="69" t="str">
        <f t="shared" si="10"/>
        <v/>
      </c>
      <c r="I187" s="75"/>
      <c r="J187" s="71" t="str">
        <f>IF(K187="Summe",SUM($J$7:J186),IF(G187="PKW",IF(E187&gt;4,H187*F187,""),IF(G187="ÖPNV",IF(E187&lt;5,"",IF(F187&gt;19,I187,F187*H187)),IF(G187="Fahrrad",IF(E187&gt;4,H187*F187,""),IF(G187="Roller/Motorrad",IF(E187&gt;4,H187*F187,""),IF(G187="Mofa/Moped",IF(E187&gt;4,H187*F187,""),IF(G187="Fahrdienst/Taxi",I187,"")))))))</f>
        <v/>
      </c>
      <c r="K187" s="130" t="str">
        <f t="shared" si="11"/>
        <v/>
      </c>
    </row>
    <row r="188" spans="1:11" ht="16.5">
      <c r="A188" s="135" t="str">
        <f t="shared" si="8"/>
        <v/>
      </c>
      <c r="B188" s="83"/>
      <c r="C188" s="73"/>
      <c r="D188" s="73"/>
      <c r="E188" s="74"/>
      <c r="F188" s="84">
        <f t="shared" si="9"/>
        <v>0</v>
      </c>
      <c r="G188" s="73"/>
      <c r="H188" s="69" t="str">
        <f t="shared" si="10"/>
        <v/>
      </c>
      <c r="I188" s="75"/>
      <c r="J188" s="71" t="str">
        <f>IF(K188="Summe",SUM($J$7:J187),IF(G188="PKW",IF(E188&gt;4,H188*F188,""),IF(G188="ÖPNV",IF(E188&lt;5,"",IF(F188&gt;19,I188,F188*H188)),IF(G188="Fahrrad",IF(E188&gt;4,H188*F188,""),IF(G188="Roller/Motorrad",IF(E188&gt;4,H188*F188,""),IF(G188="Mofa/Moped",IF(E188&gt;4,H188*F188,""),IF(G188="Fahrdienst/Taxi",I188,"")))))))</f>
        <v/>
      </c>
      <c r="K188" s="130" t="str">
        <f t="shared" si="11"/>
        <v/>
      </c>
    </row>
    <row r="189" spans="1:11" ht="16.5">
      <c r="A189" s="135" t="str">
        <f t="shared" si="8"/>
        <v/>
      </c>
      <c r="B189" s="83"/>
      <c r="C189" s="73"/>
      <c r="D189" s="73"/>
      <c r="E189" s="74"/>
      <c r="F189" s="84">
        <f t="shared" si="9"/>
        <v>0</v>
      </c>
      <c r="G189" s="73"/>
      <c r="H189" s="69" t="str">
        <f t="shared" si="10"/>
        <v/>
      </c>
      <c r="I189" s="75"/>
      <c r="J189" s="71" t="str">
        <f>IF(K189="Summe",SUM($J$7:J188),IF(G189="PKW",IF(E189&gt;4,H189*F189,""),IF(G189="ÖPNV",IF(E189&lt;5,"",IF(F189&gt;19,I189,F189*H189)),IF(G189="Fahrrad",IF(E189&gt;4,H189*F189,""),IF(G189="Roller/Motorrad",IF(E189&gt;4,H189*F189,""),IF(G189="Mofa/Moped",IF(E189&gt;4,H189*F189,""),IF(G189="Fahrdienst/Taxi",I189,"")))))))</f>
        <v/>
      </c>
      <c r="K189" s="130" t="str">
        <f t="shared" si="11"/>
        <v/>
      </c>
    </row>
    <row r="190" spans="1:11" ht="16.5">
      <c r="A190" s="135" t="str">
        <f t="shared" si="8"/>
        <v/>
      </c>
      <c r="B190" s="83"/>
      <c r="C190" s="73"/>
      <c r="D190" s="73"/>
      <c r="E190" s="74"/>
      <c r="F190" s="84">
        <f t="shared" si="9"/>
        <v>0</v>
      </c>
      <c r="G190" s="73"/>
      <c r="H190" s="69" t="str">
        <f t="shared" si="10"/>
        <v/>
      </c>
      <c r="I190" s="75"/>
      <c r="J190" s="71" t="str">
        <f>IF(K190="Summe",SUM($J$7:J189),IF(G190="PKW",IF(E190&gt;4,H190*F190,""),IF(G190="ÖPNV",IF(E190&lt;5,"",IF(F190&gt;19,I190,F190*H190)),IF(G190="Fahrrad",IF(E190&gt;4,H190*F190,""),IF(G190="Roller/Motorrad",IF(E190&gt;4,H190*F190,""),IF(G190="Mofa/Moped",IF(E190&gt;4,H190*F190,""),IF(G190="Fahrdienst/Taxi",I190,"")))))))</f>
        <v/>
      </c>
      <c r="K190" s="130" t="str">
        <f t="shared" si="11"/>
        <v/>
      </c>
    </row>
    <row r="191" spans="1:11" ht="16.5">
      <c r="A191" s="135" t="str">
        <f t="shared" si="8"/>
        <v/>
      </c>
      <c r="B191" s="83"/>
      <c r="C191" s="73"/>
      <c r="D191" s="73"/>
      <c r="E191" s="74"/>
      <c r="F191" s="84">
        <f t="shared" si="9"/>
        <v>0</v>
      </c>
      <c r="G191" s="73"/>
      <c r="H191" s="69" t="str">
        <f t="shared" si="10"/>
        <v/>
      </c>
      <c r="I191" s="75"/>
      <c r="J191" s="71" t="str">
        <f>IF(K191="Summe",SUM($J$7:J190),IF(G191="PKW",IF(E191&gt;4,H191*F191,""),IF(G191="ÖPNV",IF(E191&lt;5,"",IF(F191&gt;19,I191,F191*H191)),IF(G191="Fahrrad",IF(E191&gt;4,H191*F191,""),IF(G191="Roller/Motorrad",IF(E191&gt;4,H191*F191,""),IF(G191="Mofa/Moped",IF(E191&gt;4,H191*F191,""),IF(G191="Fahrdienst/Taxi",I191,"")))))))</f>
        <v/>
      </c>
      <c r="K191" s="130" t="str">
        <f t="shared" si="11"/>
        <v/>
      </c>
    </row>
    <row r="192" spans="1:11" ht="16.5">
      <c r="A192" s="135" t="str">
        <f t="shared" si="8"/>
        <v/>
      </c>
      <c r="B192" s="83"/>
      <c r="C192" s="73"/>
      <c r="D192" s="73"/>
      <c r="E192" s="74"/>
      <c r="F192" s="84">
        <f t="shared" si="9"/>
        <v>0</v>
      </c>
      <c r="G192" s="73"/>
      <c r="H192" s="69" t="str">
        <f t="shared" si="10"/>
        <v/>
      </c>
      <c r="I192" s="75"/>
      <c r="J192" s="71" t="str">
        <f>IF(K192="Summe",SUM($J$7:J191),IF(G192="PKW",IF(E192&gt;4,H192*F192,""),IF(G192="ÖPNV",IF(E192&lt;5,"",IF(F192&gt;19,I192,F192*H192)),IF(G192="Fahrrad",IF(E192&gt;4,H192*F192,""),IF(G192="Roller/Motorrad",IF(E192&gt;4,H192*F192,""),IF(G192="Mofa/Moped",IF(E192&gt;4,H192*F192,""),IF(G192="Fahrdienst/Taxi",I192,"")))))))</f>
        <v/>
      </c>
      <c r="K192" s="130" t="str">
        <f t="shared" si="11"/>
        <v/>
      </c>
    </row>
    <row r="193" spans="1:11" ht="16.5">
      <c r="A193" s="135" t="str">
        <f t="shared" si="8"/>
        <v/>
      </c>
      <c r="B193" s="83"/>
      <c r="C193" s="73"/>
      <c r="D193" s="73"/>
      <c r="E193" s="74"/>
      <c r="F193" s="84">
        <f t="shared" si="9"/>
        <v>0</v>
      </c>
      <c r="G193" s="73"/>
      <c r="H193" s="69" t="str">
        <f t="shared" si="10"/>
        <v/>
      </c>
      <c r="I193" s="75"/>
      <c r="J193" s="71" t="str">
        <f>IF(K193="Summe",SUM($J$7:J192),IF(G193="PKW",IF(E193&gt;4,H193*F193,""),IF(G193="ÖPNV",IF(E193&lt;5,"",IF(F193&gt;19,I193,F193*H193)),IF(G193="Fahrrad",IF(E193&gt;4,H193*F193,""),IF(G193="Roller/Motorrad",IF(E193&gt;4,H193*F193,""),IF(G193="Mofa/Moped",IF(E193&gt;4,H193*F193,""),IF(G193="Fahrdienst/Taxi",I193,"")))))))</f>
        <v/>
      </c>
      <c r="K193" s="130" t="str">
        <f t="shared" si="11"/>
        <v/>
      </c>
    </row>
    <row r="194" spans="1:11" ht="16.5">
      <c r="A194" s="135" t="str">
        <f t="shared" si="8"/>
        <v/>
      </c>
      <c r="B194" s="83"/>
      <c r="C194" s="73"/>
      <c r="D194" s="73"/>
      <c r="E194" s="74"/>
      <c r="F194" s="84">
        <f t="shared" si="9"/>
        <v>0</v>
      </c>
      <c r="G194" s="73"/>
      <c r="H194" s="69" t="str">
        <f t="shared" si="10"/>
        <v/>
      </c>
      <c r="I194" s="75"/>
      <c r="J194" s="71" t="str">
        <f>IF(K194="Summe",SUM($J$7:J193),IF(G194="PKW",IF(E194&gt;4,H194*F194,""),IF(G194="ÖPNV",IF(E194&lt;5,"",IF(F194&gt;19,I194,F194*H194)),IF(G194="Fahrrad",IF(E194&gt;4,H194*F194,""),IF(G194="Roller/Motorrad",IF(E194&gt;4,H194*F194,""),IF(G194="Mofa/Moped",IF(E194&gt;4,H194*F194,""),IF(G194="Fahrdienst/Taxi",I194,"")))))))</f>
        <v/>
      </c>
      <c r="K194" s="130" t="str">
        <f t="shared" si="11"/>
        <v/>
      </c>
    </row>
    <row r="195" spans="1:11" ht="16.5">
      <c r="A195" s="135" t="str">
        <f t="shared" si="8"/>
        <v/>
      </c>
      <c r="B195" s="83"/>
      <c r="C195" s="73"/>
      <c r="D195" s="73"/>
      <c r="E195" s="74"/>
      <c r="F195" s="84">
        <f t="shared" si="9"/>
        <v>0</v>
      </c>
      <c r="G195" s="73"/>
      <c r="H195" s="69" t="str">
        <f t="shared" si="10"/>
        <v/>
      </c>
      <c r="I195" s="75"/>
      <c r="J195" s="71" t="str">
        <f>IF(K195="Summe",SUM($J$7:J194),IF(G195="PKW",IF(E195&gt;4,H195*F195,""),IF(G195="ÖPNV",IF(E195&lt;5,"",IF(F195&gt;19,I195,F195*H195)),IF(G195="Fahrrad",IF(E195&gt;4,H195*F195,""),IF(G195="Roller/Motorrad",IF(E195&gt;4,H195*F195,""),IF(G195="Mofa/Moped",IF(E195&gt;4,H195*F195,""),IF(G195="Fahrdienst/Taxi",I195,"")))))))</f>
        <v/>
      </c>
      <c r="K195" s="130" t="str">
        <f t="shared" si="11"/>
        <v/>
      </c>
    </row>
    <row r="196" spans="1:11" ht="16.5">
      <c r="A196" s="135" t="str">
        <f t="shared" si="8"/>
        <v/>
      </c>
      <c r="B196" s="83"/>
      <c r="C196" s="73"/>
      <c r="D196" s="73"/>
      <c r="E196" s="74"/>
      <c r="F196" s="84">
        <f t="shared" si="9"/>
        <v>0</v>
      </c>
      <c r="G196" s="73"/>
      <c r="H196" s="69" t="str">
        <f t="shared" si="10"/>
        <v/>
      </c>
      <c r="I196" s="75"/>
      <c r="J196" s="71" t="str">
        <f>IF(K196="Summe",SUM($J$7:J195),IF(G196="PKW",IF(E196&gt;4,H196*F196,""),IF(G196="ÖPNV",IF(E196&lt;5,"",IF(F196&gt;19,I196,F196*H196)),IF(G196="Fahrrad",IF(E196&gt;4,H196*F196,""),IF(G196="Roller/Motorrad",IF(E196&gt;4,H196*F196,""),IF(G196="Mofa/Moped",IF(E196&gt;4,H196*F196,""),IF(G196="Fahrdienst/Taxi",I196,"")))))))</f>
        <v/>
      </c>
      <c r="K196" s="130" t="str">
        <f t="shared" si="11"/>
        <v/>
      </c>
    </row>
    <row r="197" spans="1:11" ht="16.5">
      <c r="A197" s="135" t="str">
        <f t="shared" si="8"/>
        <v/>
      </c>
      <c r="B197" s="83"/>
      <c r="C197" s="73"/>
      <c r="D197" s="73"/>
      <c r="E197" s="74"/>
      <c r="F197" s="84">
        <f t="shared" si="9"/>
        <v>0</v>
      </c>
      <c r="G197" s="73"/>
      <c r="H197" s="69" t="str">
        <f t="shared" si="10"/>
        <v/>
      </c>
      <c r="I197" s="75"/>
      <c r="J197" s="71" t="str">
        <f>IF(K197="Summe",SUM($J$7:J196),IF(G197="PKW",IF(E197&gt;4,H197*F197,""),IF(G197="ÖPNV",IF(E197&lt;5,"",IF(F197&gt;19,I197,F197*H197)),IF(G197="Fahrrad",IF(E197&gt;4,H197*F197,""),IF(G197="Roller/Motorrad",IF(E197&gt;4,H197*F197,""),IF(G197="Mofa/Moped",IF(E197&gt;4,H197*F197,""),IF(G197="Fahrdienst/Taxi",I197,"")))))))</f>
        <v/>
      </c>
      <c r="K197" s="130" t="str">
        <f t="shared" si="11"/>
        <v/>
      </c>
    </row>
    <row r="198" spans="1:11" ht="16.5">
      <c r="A198" s="135" t="str">
        <f t="shared" si="8"/>
        <v/>
      </c>
      <c r="B198" s="83"/>
      <c r="C198" s="73"/>
      <c r="D198" s="73"/>
      <c r="E198" s="74"/>
      <c r="F198" s="84">
        <f t="shared" si="9"/>
        <v>0</v>
      </c>
      <c r="G198" s="73"/>
      <c r="H198" s="69" t="str">
        <f t="shared" si="10"/>
        <v/>
      </c>
      <c r="I198" s="75"/>
      <c r="J198" s="71" t="str">
        <f>IF(K198="Summe",SUM($J$7:J197),IF(G198="PKW",IF(E198&gt;4,H198*F198,""),IF(G198="ÖPNV",IF(E198&lt;5,"",IF(F198&gt;19,I198,F198*H198)),IF(G198="Fahrrad",IF(E198&gt;4,H198*F198,""),IF(G198="Roller/Motorrad",IF(E198&gt;4,H198*F198,""),IF(G198="Mofa/Moped",IF(E198&gt;4,H198*F198,""),IF(G198="Fahrdienst/Taxi",I198,"")))))))</f>
        <v/>
      </c>
      <c r="K198" s="130" t="str">
        <f t="shared" si="11"/>
        <v/>
      </c>
    </row>
    <row r="199" spans="1:11" ht="16.5">
      <c r="A199" s="135" t="str">
        <f t="shared" ref="A199:A262" si="12">IF(K199="Summe","GESAMTSUMME","")</f>
        <v/>
      </c>
      <c r="B199" s="83"/>
      <c r="C199" s="73"/>
      <c r="D199" s="73"/>
      <c r="E199" s="74"/>
      <c r="F199" s="84">
        <f t="shared" ref="F199:F262" si="13">E199*2</f>
        <v>0</v>
      </c>
      <c r="G199" s="73"/>
      <c r="H199" s="69" t="str">
        <f t="shared" ref="H199:H262" si="14">IF(AND(K199="Ausnahme",G199="ÖPNV"),I199/F199,"")</f>
        <v/>
      </c>
      <c r="I199" s="75"/>
      <c r="J199" s="71" t="str">
        <f>IF(K199="Summe",SUM($J$7:J198),IF(G199="PKW",IF(E199&gt;4,H199*F199,""),IF(G199="ÖPNV",IF(E199&lt;5,"",IF(F199&gt;19,I199,F199*H199)),IF(G199="Fahrrad",IF(E199&gt;4,H199*F199,""),IF(G199="Roller/Motorrad",IF(E199&gt;4,H199*F199,""),IF(G199="Mofa/Moped",IF(E199&gt;4,H199*F199,""),IF(G199="Fahrdienst/Taxi",I199,"")))))))</f>
        <v/>
      </c>
      <c r="K199" s="130" t="str">
        <f t="shared" ref="K199:K262" si="15">IF(G199="Fahrdienst/Taxi","Abrechnung beigefügt","")</f>
        <v/>
      </c>
    </row>
    <row r="200" spans="1:11" ht="16.5">
      <c r="A200" s="135" t="str">
        <f t="shared" si="12"/>
        <v/>
      </c>
      <c r="B200" s="83"/>
      <c r="C200" s="73"/>
      <c r="D200" s="73"/>
      <c r="E200" s="74"/>
      <c r="F200" s="84">
        <f t="shared" si="13"/>
        <v>0</v>
      </c>
      <c r="G200" s="73"/>
      <c r="H200" s="69" t="str">
        <f t="shared" si="14"/>
        <v/>
      </c>
      <c r="I200" s="75"/>
      <c r="J200" s="71" t="str">
        <f>IF(K200="Summe",SUM($J$7:J199),IF(G200="PKW",IF(E200&gt;4,H200*F200,""),IF(G200="ÖPNV",IF(E200&lt;5,"",IF(F200&gt;19,I200,F200*H200)),IF(G200="Fahrrad",IF(E200&gt;4,H200*F200,""),IF(G200="Roller/Motorrad",IF(E200&gt;4,H200*F200,""),IF(G200="Mofa/Moped",IF(E200&gt;4,H200*F200,""),IF(G200="Fahrdienst/Taxi",I200,"")))))))</f>
        <v/>
      </c>
      <c r="K200" s="130" t="str">
        <f t="shared" si="15"/>
        <v/>
      </c>
    </row>
    <row r="201" spans="1:11" ht="16.5">
      <c r="A201" s="135" t="str">
        <f t="shared" si="12"/>
        <v/>
      </c>
      <c r="B201" s="83"/>
      <c r="C201" s="73"/>
      <c r="D201" s="73"/>
      <c r="E201" s="74"/>
      <c r="F201" s="84">
        <f t="shared" si="13"/>
        <v>0</v>
      </c>
      <c r="G201" s="73"/>
      <c r="H201" s="69" t="str">
        <f t="shared" si="14"/>
        <v/>
      </c>
      <c r="I201" s="75"/>
      <c r="J201" s="71" t="str">
        <f>IF(K201="Summe",SUM($J$7:J200),IF(G201="PKW",IF(E201&gt;4,H201*F201,""),IF(G201="ÖPNV",IF(E201&lt;5,"",IF(F201&gt;19,I201,F201*H201)),IF(G201="Fahrrad",IF(E201&gt;4,H201*F201,""),IF(G201="Roller/Motorrad",IF(E201&gt;4,H201*F201,""),IF(G201="Mofa/Moped",IF(E201&gt;4,H201*F201,""),IF(G201="Fahrdienst/Taxi",I201,"")))))))</f>
        <v/>
      </c>
      <c r="K201" s="130" t="str">
        <f t="shared" si="15"/>
        <v/>
      </c>
    </row>
    <row r="202" spans="1:11" ht="16.5">
      <c r="A202" s="135" t="str">
        <f t="shared" si="12"/>
        <v/>
      </c>
      <c r="B202" s="83"/>
      <c r="C202" s="73"/>
      <c r="D202" s="73"/>
      <c r="E202" s="74"/>
      <c r="F202" s="84">
        <f t="shared" si="13"/>
        <v>0</v>
      </c>
      <c r="G202" s="73"/>
      <c r="H202" s="69" t="str">
        <f t="shared" si="14"/>
        <v/>
      </c>
      <c r="I202" s="75"/>
      <c r="J202" s="71" t="str">
        <f>IF(K202="Summe",SUM($J$7:J201),IF(G202="PKW",IF(E202&gt;4,H202*F202,""),IF(G202="ÖPNV",IF(E202&lt;5,"",IF(F202&gt;19,I202,F202*H202)),IF(G202="Fahrrad",IF(E202&gt;4,H202*F202,""),IF(G202="Roller/Motorrad",IF(E202&gt;4,H202*F202,""),IF(G202="Mofa/Moped",IF(E202&gt;4,H202*F202,""),IF(G202="Fahrdienst/Taxi",I202,"")))))))</f>
        <v/>
      </c>
      <c r="K202" s="130" t="str">
        <f t="shared" si="15"/>
        <v/>
      </c>
    </row>
    <row r="203" spans="1:11" ht="16.5">
      <c r="A203" s="135" t="str">
        <f t="shared" si="12"/>
        <v/>
      </c>
      <c r="B203" s="83"/>
      <c r="C203" s="73"/>
      <c r="D203" s="73"/>
      <c r="E203" s="74"/>
      <c r="F203" s="84">
        <f t="shared" si="13"/>
        <v>0</v>
      </c>
      <c r="G203" s="73"/>
      <c r="H203" s="69" t="str">
        <f t="shared" si="14"/>
        <v/>
      </c>
      <c r="I203" s="75"/>
      <c r="J203" s="71" t="str">
        <f>IF(K203="Summe",SUM($J$7:J202),IF(G203="PKW",IF(E203&gt;4,H203*F203,""),IF(G203="ÖPNV",IF(E203&lt;5,"",IF(F203&gt;19,I203,F203*H203)),IF(G203="Fahrrad",IF(E203&gt;4,H203*F203,""),IF(G203="Roller/Motorrad",IF(E203&gt;4,H203*F203,""),IF(G203="Mofa/Moped",IF(E203&gt;4,H203*F203,""),IF(G203="Fahrdienst/Taxi",I203,"")))))))</f>
        <v/>
      </c>
      <c r="K203" s="130" t="str">
        <f t="shared" si="15"/>
        <v/>
      </c>
    </row>
    <row r="204" spans="1:11" ht="16.5">
      <c r="A204" s="135" t="str">
        <f t="shared" si="12"/>
        <v/>
      </c>
      <c r="B204" s="83"/>
      <c r="C204" s="73"/>
      <c r="D204" s="73"/>
      <c r="E204" s="74"/>
      <c r="F204" s="84">
        <f t="shared" si="13"/>
        <v>0</v>
      </c>
      <c r="G204" s="73"/>
      <c r="H204" s="69" t="str">
        <f t="shared" si="14"/>
        <v/>
      </c>
      <c r="I204" s="75"/>
      <c r="J204" s="71" t="str">
        <f>IF(K204="Summe",SUM($J$7:J203),IF(G204="PKW",IF(E204&gt;4,H204*F204,""),IF(G204="ÖPNV",IF(E204&lt;5,"",IF(F204&gt;19,I204,F204*H204)),IF(G204="Fahrrad",IF(E204&gt;4,H204*F204,""),IF(G204="Roller/Motorrad",IF(E204&gt;4,H204*F204,""),IF(G204="Mofa/Moped",IF(E204&gt;4,H204*F204,""),IF(G204="Fahrdienst/Taxi",I204,"")))))))</f>
        <v/>
      </c>
      <c r="K204" s="130" t="str">
        <f t="shared" si="15"/>
        <v/>
      </c>
    </row>
    <row r="205" spans="1:11" ht="16.5">
      <c r="A205" s="135" t="str">
        <f t="shared" si="12"/>
        <v/>
      </c>
      <c r="B205" s="83"/>
      <c r="C205" s="73"/>
      <c r="D205" s="73"/>
      <c r="E205" s="74"/>
      <c r="F205" s="84">
        <f t="shared" si="13"/>
        <v>0</v>
      </c>
      <c r="G205" s="73"/>
      <c r="H205" s="69" t="str">
        <f t="shared" si="14"/>
        <v/>
      </c>
      <c r="I205" s="75"/>
      <c r="J205" s="71" t="str">
        <f>IF(K205="Summe",SUM($J$7:J204),IF(G205="PKW",IF(E205&gt;4,H205*F205,""),IF(G205="ÖPNV",IF(E205&lt;5,"",IF(F205&gt;19,I205,F205*H205)),IF(G205="Fahrrad",IF(E205&gt;4,H205*F205,""),IF(G205="Roller/Motorrad",IF(E205&gt;4,H205*F205,""),IF(G205="Mofa/Moped",IF(E205&gt;4,H205*F205,""),IF(G205="Fahrdienst/Taxi",I205,"")))))))</f>
        <v/>
      </c>
      <c r="K205" s="130" t="str">
        <f t="shared" si="15"/>
        <v/>
      </c>
    </row>
    <row r="206" spans="1:11" ht="16.5">
      <c r="A206" s="135" t="str">
        <f t="shared" si="12"/>
        <v/>
      </c>
      <c r="B206" s="83"/>
      <c r="C206" s="73"/>
      <c r="D206" s="73"/>
      <c r="E206" s="74"/>
      <c r="F206" s="84">
        <f t="shared" si="13"/>
        <v>0</v>
      </c>
      <c r="G206" s="73"/>
      <c r="H206" s="69" t="str">
        <f t="shared" si="14"/>
        <v/>
      </c>
      <c r="I206" s="75"/>
      <c r="J206" s="71" t="str">
        <f>IF(K206="Summe",SUM($J$7:J205),IF(G206="PKW",IF(E206&gt;4,H206*F206,""),IF(G206="ÖPNV",IF(E206&lt;5,"",IF(F206&gt;19,I206,F206*H206)),IF(G206="Fahrrad",IF(E206&gt;4,H206*F206,""),IF(G206="Roller/Motorrad",IF(E206&gt;4,H206*F206,""),IF(G206="Mofa/Moped",IF(E206&gt;4,H206*F206,""),IF(G206="Fahrdienst/Taxi",I206,"")))))))</f>
        <v/>
      </c>
      <c r="K206" s="130" t="str">
        <f t="shared" si="15"/>
        <v/>
      </c>
    </row>
    <row r="207" spans="1:11" ht="16.5">
      <c r="A207" s="135" t="str">
        <f t="shared" si="12"/>
        <v/>
      </c>
      <c r="B207" s="83"/>
      <c r="C207" s="73"/>
      <c r="D207" s="73"/>
      <c r="E207" s="74"/>
      <c r="F207" s="84">
        <f t="shared" si="13"/>
        <v>0</v>
      </c>
      <c r="G207" s="73"/>
      <c r="H207" s="69" t="str">
        <f t="shared" si="14"/>
        <v/>
      </c>
      <c r="I207" s="75"/>
      <c r="J207" s="71" t="str">
        <f>IF(K207="Summe",SUM($J$7:J206),IF(G207="PKW",IF(E207&gt;4,H207*F207,""),IF(G207="ÖPNV",IF(E207&lt;5,"",IF(F207&gt;19,I207,F207*H207)),IF(G207="Fahrrad",IF(E207&gt;4,H207*F207,""),IF(G207="Roller/Motorrad",IF(E207&gt;4,H207*F207,""),IF(G207="Mofa/Moped",IF(E207&gt;4,H207*F207,""),IF(G207="Fahrdienst/Taxi",I207,"")))))))</f>
        <v/>
      </c>
      <c r="K207" s="130" t="str">
        <f t="shared" si="15"/>
        <v/>
      </c>
    </row>
    <row r="208" spans="1:11" ht="16.5">
      <c r="A208" s="135" t="str">
        <f t="shared" si="12"/>
        <v/>
      </c>
      <c r="B208" s="83"/>
      <c r="C208" s="73"/>
      <c r="D208" s="73"/>
      <c r="E208" s="74"/>
      <c r="F208" s="84">
        <f t="shared" si="13"/>
        <v>0</v>
      </c>
      <c r="G208" s="73"/>
      <c r="H208" s="69" t="str">
        <f t="shared" si="14"/>
        <v/>
      </c>
      <c r="I208" s="75"/>
      <c r="J208" s="71" t="str">
        <f>IF(K208="Summe",SUM($J$7:J207),IF(G208="PKW",IF(E208&gt;4,H208*F208,""),IF(G208="ÖPNV",IF(E208&lt;5,"",IF(F208&gt;19,I208,F208*H208)),IF(G208="Fahrrad",IF(E208&gt;4,H208*F208,""),IF(G208="Roller/Motorrad",IF(E208&gt;4,H208*F208,""),IF(G208="Mofa/Moped",IF(E208&gt;4,H208*F208,""),IF(G208="Fahrdienst/Taxi",I208,"")))))))</f>
        <v/>
      </c>
      <c r="K208" s="130" t="str">
        <f t="shared" si="15"/>
        <v/>
      </c>
    </row>
    <row r="209" spans="1:11" ht="16.5">
      <c r="A209" s="135" t="str">
        <f t="shared" si="12"/>
        <v/>
      </c>
      <c r="B209" s="83"/>
      <c r="C209" s="73"/>
      <c r="D209" s="73"/>
      <c r="E209" s="74"/>
      <c r="F209" s="84">
        <f t="shared" si="13"/>
        <v>0</v>
      </c>
      <c r="G209" s="73"/>
      <c r="H209" s="69" t="str">
        <f t="shared" si="14"/>
        <v/>
      </c>
      <c r="I209" s="75"/>
      <c r="J209" s="71" t="str">
        <f>IF(K209="Summe",SUM($J$7:J208),IF(G209="PKW",IF(E209&gt;4,H209*F209,""),IF(G209="ÖPNV",IF(E209&lt;5,"",IF(F209&gt;19,I209,F209*H209)),IF(G209="Fahrrad",IF(E209&gt;4,H209*F209,""),IF(G209="Roller/Motorrad",IF(E209&gt;4,H209*F209,""),IF(G209="Mofa/Moped",IF(E209&gt;4,H209*F209,""),IF(G209="Fahrdienst/Taxi",I209,"")))))))</f>
        <v/>
      </c>
      <c r="K209" s="130" t="str">
        <f t="shared" si="15"/>
        <v/>
      </c>
    </row>
    <row r="210" spans="1:11" ht="16.5">
      <c r="A210" s="135" t="str">
        <f t="shared" si="12"/>
        <v/>
      </c>
      <c r="B210" s="83"/>
      <c r="C210" s="73"/>
      <c r="D210" s="73"/>
      <c r="E210" s="74"/>
      <c r="F210" s="84">
        <f t="shared" si="13"/>
        <v>0</v>
      </c>
      <c r="G210" s="73"/>
      <c r="H210" s="69" t="str">
        <f t="shared" si="14"/>
        <v/>
      </c>
      <c r="I210" s="75"/>
      <c r="J210" s="71" t="str">
        <f>IF(K210="Summe",SUM($J$7:J209),IF(G210="PKW",IF(E210&gt;4,H210*F210,""),IF(G210="ÖPNV",IF(E210&lt;5,"",IF(F210&gt;19,I210,F210*H210)),IF(G210="Fahrrad",IF(E210&gt;4,H210*F210,""),IF(G210="Roller/Motorrad",IF(E210&gt;4,H210*F210,""),IF(G210="Mofa/Moped",IF(E210&gt;4,H210*F210,""),IF(G210="Fahrdienst/Taxi",I210,"")))))))</f>
        <v/>
      </c>
      <c r="K210" s="130" t="str">
        <f t="shared" si="15"/>
        <v/>
      </c>
    </row>
    <row r="211" spans="1:11" ht="16.5">
      <c r="A211" s="135" t="str">
        <f t="shared" si="12"/>
        <v/>
      </c>
      <c r="B211" s="83"/>
      <c r="C211" s="73"/>
      <c r="D211" s="73"/>
      <c r="E211" s="74"/>
      <c r="F211" s="84">
        <f t="shared" si="13"/>
        <v>0</v>
      </c>
      <c r="G211" s="73"/>
      <c r="H211" s="69" t="str">
        <f t="shared" si="14"/>
        <v/>
      </c>
      <c r="I211" s="75"/>
      <c r="J211" s="71" t="str">
        <f>IF(K211="Summe",SUM($J$7:J210),IF(G211="PKW",IF(E211&gt;4,H211*F211,""),IF(G211="ÖPNV",IF(E211&lt;5,"",IF(F211&gt;19,I211,F211*H211)),IF(G211="Fahrrad",IF(E211&gt;4,H211*F211,""),IF(G211="Roller/Motorrad",IF(E211&gt;4,H211*F211,""),IF(G211="Mofa/Moped",IF(E211&gt;4,H211*F211,""),IF(G211="Fahrdienst/Taxi",I211,"")))))))</f>
        <v/>
      </c>
      <c r="K211" s="130" t="str">
        <f t="shared" si="15"/>
        <v/>
      </c>
    </row>
    <row r="212" spans="1:11" ht="16.5">
      <c r="A212" s="135" t="str">
        <f t="shared" si="12"/>
        <v/>
      </c>
      <c r="B212" s="83"/>
      <c r="C212" s="73"/>
      <c r="D212" s="73"/>
      <c r="E212" s="74"/>
      <c r="F212" s="84">
        <f t="shared" si="13"/>
        <v>0</v>
      </c>
      <c r="G212" s="73"/>
      <c r="H212" s="69" t="str">
        <f t="shared" si="14"/>
        <v/>
      </c>
      <c r="I212" s="75"/>
      <c r="J212" s="71" t="str">
        <f>IF(K212="Summe",SUM($J$7:J211),IF(G212="PKW",IF(E212&gt;4,H212*F212,""),IF(G212="ÖPNV",IF(E212&lt;5,"",IF(F212&gt;19,I212,F212*H212)),IF(G212="Fahrrad",IF(E212&gt;4,H212*F212,""),IF(G212="Roller/Motorrad",IF(E212&gt;4,H212*F212,""),IF(G212="Mofa/Moped",IF(E212&gt;4,H212*F212,""),IF(G212="Fahrdienst/Taxi",I212,"")))))))</f>
        <v/>
      </c>
      <c r="K212" s="130" t="str">
        <f t="shared" si="15"/>
        <v/>
      </c>
    </row>
    <row r="213" spans="1:11" ht="16.5">
      <c r="A213" s="135" t="str">
        <f t="shared" si="12"/>
        <v/>
      </c>
      <c r="B213" s="83"/>
      <c r="C213" s="73"/>
      <c r="D213" s="73"/>
      <c r="E213" s="74"/>
      <c r="F213" s="84">
        <f t="shared" si="13"/>
        <v>0</v>
      </c>
      <c r="G213" s="73"/>
      <c r="H213" s="69" t="str">
        <f t="shared" si="14"/>
        <v/>
      </c>
      <c r="I213" s="75"/>
      <c r="J213" s="71" t="str">
        <f>IF(K213="Summe",SUM($J$7:J212),IF(G213="PKW",IF(E213&gt;4,H213*F213,""),IF(G213="ÖPNV",IF(E213&lt;5,"",IF(F213&gt;19,I213,F213*H213)),IF(G213="Fahrrad",IF(E213&gt;4,H213*F213,""),IF(G213="Roller/Motorrad",IF(E213&gt;4,H213*F213,""),IF(G213="Mofa/Moped",IF(E213&gt;4,H213*F213,""),IF(G213="Fahrdienst/Taxi",I213,"")))))))</f>
        <v/>
      </c>
      <c r="K213" s="130" t="str">
        <f t="shared" si="15"/>
        <v/>
      </c>
    </row>
    <row r="214" spans="1:11" ht="16.5">
      <c r="A214" s="135" t="str">
        <f t="shared" si="12"/>
        <v/>
      </c>
      <c r="B214" s="83"/>
      <c r="C214" s="73"/>
      <c r="D214" s="73"/>
      <c r="E214" s="74"/>
      <c r="F214" s="84">
        <f t="shared" si="13"/>
        <v>0</v>
      </c>
      <c r="G214" s="73"/>
      <c r="H214" s="69" t="str">
        <f t="shared" si="14"/>
        <v/>
      </c>
      <c r="I214" s="75"/>
      <c r="J214" s="71" t="str">
        <f>IF(K214="Summe",SUM($J$7:J213),IF(G214="PKW",IF(E214&gt;4,H214*F214,""),IF(G214="ÖPNV",IF(E214&lt;5,"",IF(F214&gt;19,I214,F214*H214)),IF(G214="Fahrrad",IF(E214&gt;4,H214*F214,""),IF(G214="Roller/Motorrad",IF(E214&gt;4,H214*F214,""),IF(G214="Mofa/Moped",IF(E214&gt;4,H214*F214,""),IF(G214="Fahrdienst/Taxi",I214,"")))))))</f>
        <v/>
      </c>
      <c r="K214" s="130" t="str">
        <f t="shared" si="15"/>
        <v/>
      </c>
    </row>
    <row r="215" spans="1:11" ht="16.5">
      <c r="A215" s="135" t="str">
        <f t="shared" si="12"/>
        <v/>
      </c>
      <c r="B215" s="83"/>
      <c r="C215" s="73"/>
      <c r="D215" s="73"/>
      <c r="E215" s="74"/>
      <c r="F215" s="84">
        <f t="shared" si="13"/>
        <v>0</v>
      </c>
      <c r="G215" s="73"/>
      <c r="H215" s="69" t="str">
        <f t="shared" si="14"/>
        <v/>
      </c>
      <c r="I215" s="75"/>
      <c r="J215" s="71" t="str">
        <f>IF(K215="Summe",SUM($J$7:J214),IF(G215="PKW",IF(E215&gt;4,H215*F215,""),IF(G215="ÖPNV",IF(E215&lt;5,"",IF(F215&gt;19,I215,F215*H215)),IF(G215="Fahrrad",IF(E215&gt;4,H215*F215,""),IF(G215="Roller/Motorrad",IF(E215&gt;4,H215*F215,""),IF(G215="Mofa/Moped",IF(E215&gt;4,H215*F215,""),IF(G215="Fahrdienst/Taxi",I215,"")))))))</f>
        <v/>
      </c>
      <c r="K215" s="130" t="str">
        <f t="shared" si="15"/>
        <v/>
      </c>
    </row>
    <row r="216" spans="1:11" ht="16.5">
      <c r="A216" s="135" t="str">
        <f t="shared" si="12"/>
        <v/>
      </c>
      <c r="B216" s="83"/>
      <c r="C216" s="73"/>
      <c r="D216" s="73"/>
      <c r="E216" s="74"/>
      <c r="F216" s="84">
        <f t="shared" si="13"/>
        <v>0</v>
      </c>
      <c r="G216" s="73"/>
      <c r="H216" s="69" t="str">
        <f t="shared" si="14"/>
        <v/>
      </c>
      <c r="I216" s="75"/>
      <c r="J216" s="71" t="str">
        <f>IF(K216="Summe",SUM($J$7:J215),IF(G216="PKW",IF(E216&gt;4,H216*F216,""),IF(G216="ÖPNV",IF(E216&lt;5,"",IF(F216&gt;19,I216,F216*H216)),IF(G216="Fahrrad",IF(E216&gt;4,H216*F216,""),IF(G216="Roller/Motorrad",IF(E216&gt;4,H216*F216,""),IF(G216="Mofa/Moped",IF(E216&gt;4,H216*F216,""),IF(G216="Fahrdienst/Taxi",I216,"")))))))</f>
        <v/>
      </c>
      <c r="K216" s="130" t="str">
        <f t="shared" si="15"/>
        <v/>
      </c>
    </row>
    <row r="217" spans="1:11" ht="16.5">
      <c r="A217" s="135" t="str">
        <f t="shared" si="12"/>
        <v/>
      </c>
      <c r="B217" s="83"/>
      <c r="C217" s="73"/>
      <c r="D217" s="73"/>
      <c r="E217" s="74"/>
      <c r="F217" s="84">
        <f t="shared" si="13"/>
        <v>0</v>
      </c>
      <c r="G217" s="73"/>
      <c r="H217" s="69" t="str">
        <f t="shared" si="14"/>
        <v/>
      </c>
      <c r="I217" s="75"/>
      <c r="J217" s="71" t="str">
        <f>IF(K217="Summe",SUM($J$7:J216),IF(G217="PKW",IF(E217&gt;4,H217*F217,""),IF(G217="ÖPNV",IF(E217&lt;5,"",IF(F217&gt;19,I217,F217*H217)),IF(G217="Fahrrad",IF(E217&gt;4,H217*F217,""),IF(G217="Roller/Motorrad",IF(E217&gt;4,H217*F217,""),IF(G217="Mofa/Moped",IF(E217&gt;4,H217*F217,""),IF(G217="Fahrdienst/Taxi",I217,"")))))))</f>
        <v/>
      </c>
      <c r="K217" s="130" t="str">
        <f t="shared" si="15"/>
        <v/>
      </c>
    </row>
    <row r="218" spans="1:11" ht="16.5">
      <c r="A218" s="135" t="str">
        <f t="shared" si="12"/>
        <v/>
      </c>
      <c r="B218" s="83"/>
      <c r="C218" s="73"/>
      <c r="D218" s="73"/>
      <c r="E218" s="74"/>
      <c r="F218" s="84">
        <f t="shared" si="13"/>
        <v>0</v>
      </c>
      <c r="G218" s="73"/>
      <c r="H218" s="69" t="str">
        <f t="shared" si="14"/>
        <v/>
      </c>
      <c r="I218" s="75"/>
      <c r="J218" s="71" t="str">
        <f>IF(K218="Summe",SUM($J$7:J217),IF(G218="PKW",IF(E218&gt;4,H218*F218,""),IF(G218="ÖPNV",IF(E218&lt;5,"",IF(F218&gt;19,I218,F218*H218)),IF(G218="Fahrrad",IF(E218&gt;4,H218*F218,""),IF(G218="Roller/Motorrad",IF(E218&gt;4,H218*F218,""),IF(G218="Mofa/Moped",IF(E218&gt;4,H218*F218,""),IF(G218="Fahrdienst/Taxi",I218,"")))))))</f>
        <v/>
      </c>
      <c r="K218" s="130" t="str">
        <f t="shared" si="15"/>
        <v/>
      </c>
    </row>
    <row r="219" spans="1:11" ht="16.5">
      <c r="A219" s="135" t="str">
        <f t="shared" si="12"/>
        <v/>
      </c>
      <c r="B219" s="83"/>
      <c r="C219" s="73"/>
      <c r="D219" s="73"/>
      <c r="E219" s="74"/>
      <c r="F219" s="84">
        <f t="shared" si="13"/>
        <v>0</v>
      </c>
      <c r="G219" s="73"/>
      <c r="H219" s="69" t="str">
        <f t="shared" si="14"/>
        <v/>
      </c>
      <c r="I219" s="75"/>
      <c r="J219" s="71" t="str">
        <f>IF(K219="Summe",SUM($J$7:J218),IF(G219="PKW",IF(E219&gt;4,H219*F219,""),IF(G219="ÖPNV",IF(E219&lt;5,"",IF(F219&gt;19,I219,F219*H219)),IF(G219="Fahrrad",IF(E219&gt;4,H219*F219,""),IF(G219="Roller/Motorrad",IF(E219&gt;4,H219*F219,""),IF(G219="Mofa/Moped",IF(E219&gt;4,H219*F219,""),IF(G219="Fahrdienst/Taxi",I219,"")))))))</f>
        <v/>
      </c>
      <c r="K219" s="130" t="str">
        <f t="shared" si="15"/>
        <v/>
      </c>
    </row>
    <row r="220" spans="1:11" ht="16.5">
      <c r="A220" s="135" t="str">
        <f t="shared" si="12"/>
        <v/>
      </c>
      <c r="B220" s="83"/>
      <c r="C220" s="73"/>
      <c r="D220" s="73"/>
      <c r="E220" s="74"/>
      <c r="F220" s="84">
        <f t="shared" si="13"/>
        <v>0</v>
      </c>
      <c r="G220" s="73"/>
      <c r="H220" s="69" t="str">
        <f t="shared" si="14"/>
        <v/>
      </c>
      <c r="I220" s="75"/>
      <c r="J220" s="71" t="str">
        <f>IF(K220="Summe",SUM($J$7:J219),IF(G220="PKW",IF(E220&gt;4,H220*F220,""),IF(G220="ÖPNV",IF(E220&lt;5,"",IF(F220&gt;19,I220,F220*H220)),IF(G220="Fahrrad",IF(E220&gt;4,H220*F220,""),IF(G220="Roller/Motorrad",IF(E220&gt;4,H220*F220,""),IF(G220="Mofa/Moped",IF(E220&gt;4,H220*F220,""),IF(G220="Fahrdienst/Taxi",I220,"")))))))</f>
        <v/>
      </c>
      <c r="K220" s="130" t="str">
        <f t="shared" si="15"/>
        <v/>
      </c>
    </row>
    <row r="221" spans="1:11" ht="16.5">
      <c r="A221" s="135" t="str">
        <f t="shared" si="12"/>
        <v/>
      </c>
      <c r="B221" s="83"/>
      <c r="C221" s="73"/>
      <c r="D221" s="73"/>
      <c r="E221" s="74"/>
      <c r="F221" s="84">
        <f t="shared" si="13"/>
        <v>0</v>
      </c>
      <c r="G221" s="73"/>
      <c r="H221" s="69" t="str">
        <f t="shared" si="14"/>
        <v/>
      </c>
      <c r="I221" s="75"/>
      <c r="J221" s="71" t="str">
        <f>IF(K221="Summe",SUM($J$7:J220),IF(G221="PKW",IF(E221&gt;4,H221*F221,""),IF(G221="ÖPNV",IF(E221&lt;5,"",IF(F221&gt;19,I221,F221*H221)),IF(G221="Fahrrad",IF(E221&gt;4,H221*F221,""),IF(G221="Roller/Motorrad",IF(E221&gt;4,H221*F221,""),IF(G221="Mofa/Moped",IF(E221&gt;4,H221*F221,""),IF(G221="Fahrdienst/Taxi",I221,"")))))))</f>
        <v/>
      </c>
      <c r="K221" s="130" t="str">
        <f t="shared" si="15"/>
        <v/>
      </c>
    </row>
    <row r="222" spans="1:11" ht="16.5">
      <c r="A222" s="135" t="str">
        <f t="shared" si="12"/>
        <v/>
      </c>
      <c r="B222" s="83"/>
      <c r="C222" s="73"/>
      <c r="D222" s="73"/>
      <c r="E222" s="74"/>
      <c r="F222" s="84">
        <f t="shared" si="13"/>
        <v>0</v>
      </c>
      <c r="G222" s="73"/>
      <c r="H222" s="69" t="str">
        <f t="shared" si="14"/>
        <v/>
      </c>
      <c r="I222" s="75"/>
      <c r="J222" s="71" t="str">
        <f>IF(K222="Summe",SUM($J$7:J221),IF(G222="PKW",IF(E222&gt;4,H222*F222,""),IF(G222="ÖPNV",IF(E222&lt;5,"",IF(F222&gt;19,I222,F222*H222)),IF(G222="Fahrrad",IF(E222&gt;4,H222*F222,""),IF(G222="Roller/Motorrad",IF(E222&gt;4,H222*F222,""),IF(G222="Mofa/Moped",IF(E222&gt;4,H222*F222,""),IF(G222="Fahrdienst/Taxi",I222,"")))))))</f>
        <v/>
      </c>
      <c r="K222" s="130" t="str">
        <f t="shared" si="15"/>
        <v/>
      </c>
    </row>
    <row r="223" spans="1:11" ht="16.5">
      <c r="A223" s="135" t="str">
        <f t="shared" si="12"/>
        <v/>
      </c>
      <c r="B223" s="83"/>
      <c r="C223" s="73"/>
      <c r="D223" s="73"/>
      <c r="E223" s="74"/>
      <c r="F223" s="84">
        <f t="shared" si="13"/>
        <v>0</v>
      </c>
      <c r="G223" s="73"/>
      <c r="H223" s="69" t="str">
        <f t="shared" si="14"/>
        <v/>
      </c>
      <c r="I223" s="75"/>
      <c r="J223" s="71" t="str">
        <f>IF(K223="Summe",SUM($J$7:J222),IF(G223="PKW",IF(E223&gt;4,H223*F223,""),IF(G223="ÖPNV",IF(E223&lt;5,"",IF(F223&gt;19,I223,F223*H223)),IF(G223="Fahrrad",IF(E223&gt;4,H223*F223,""),IF(G223="Roller/Motorrad",IF(E223&gt;4,H223*F223,""),IF(G223="Mofa/Moped",IF(E223&gt;4,H223*F223,""),IF(G223="Fahrdienst/Taxi",I223,"")))))))</f>
        <v/>
      </c>
      <c r="K223" s="130" t="str">
        <f t="shared" si="15"/>
        <v/>
      </c>
    </row>
    <row r="224" spans="1:11" ht="16.5">
      <c r="A224" s="135" t="str">
        <f t="shared" si="12"/>
        <v/>
      </c>
      <c r="B224" s="83"/>
      <c r="C224" s="73"/>
      <c r="D224" s="73"/>
      <c r="E224" s="74"/>
      <c r="F224" s="84">
        <f t="shared" si="13"/>
        <v>0</v>
      </c>
      <c r="G224" s="73"/>
      <c r="H224" s="69" t="str">
        <f t="shared" si="14"/>
        <v/>
      </c>
      <c r="I224" s="75"/>
      <c r="J224" s="71" t="str">
        <f>IF(K224="Summe",SUM($J$7:J223),IF(G224="PKW",IF(E224&gt;4,H224*F224,""),IF(G224="ÖPNV",IF(E224&lt;5,"",IF(F224&gt;19,I224,F224*H224)),IF(G224="Fahrrad",IF(E224&gt;4,H224*F224,""),IF(G224="Roller/Motorrad",IF(E224&gt;4,H224*F224,""),IF(G224="Mofa/Moped",IF(E224&gt;4,H224*F224,""),IF(G224="Fahrdienst/Taxi",I224,"")))))))</f>
        <v/>
      </c>
      <c r="K224" s="130" t="str">
        <f t="shared" si="15"/>
        <v/>
      </c>
    </row>
    <row r="225" spans="1:11" ht="16.5">
      <c r="A225" s="135" t="str">
        <f t="shared" si="12"/>
        <v/>
      </c>
      <c r="B225" s="83"/>
      <c r="C225" s="73"/>
      <c r="D225" s="73"/>
      <c r="E225" s="74"/>
      <c r="F225" s="84">
        <f t="shared" si="13"/>
        <v>0</v>
      </c>
      <c r="G225" s="73"/>
      <c r="H225" s="69" t="str">
        <f t="shared" si="14"/>
        <v/>
      </c>
      <c r="I225" s="75"/>
      <c r="J225" s="71" t="str">
        <f>IF(K225="Summe",SUM($J$7:J224),IF(G225="PKW",IF(E225&gt;4,H225*F225,""),IF(G225="ÖPNV",IF(E225&lt;5,"",IF(F225&gt;19,I225,F225*H225)),IF(G225="Fahrrad",IF(E225&gt;4,H225*F225,""),IF(G225="Roller/Motorrad",IF(E225&gt;4,H225*F225,""),IF(G225="Mofa/Moped",IF(E225&gt;4,H225*F225,""),IF(G225="Fahrdienst/Taxi",I225,"")))))))</f>
        <v/>
      </c>
      <c r="K225" s="130" t="str">
        <f t="shared" si="15"/>
        <v/>
      </c>
    </row>
    <row r="226" spans="1:11" ht="16.5">
      <c r="A226" s="135" t="str">
        <f t="shared" si="12"/>
        <v/>
      </c>
      <c r="B226" s="83"/>
      <c r="C226" s="73"/>
      <c r="D226" s="73"/>
      <c r="E226" s="74"/>
      <c r="F226" s="84">
        <f t="shared" si="13"/>
        <v>0</v>
      </c>
      <c r="G226" s="73"/>
      <c r="H226" s="69" t="str">
        <f t="shared" si="14"/>
        <v/>
      </c>
      <c r="I226" s="75"/>
      <c r="J226" s="71" t="str">
        <f>IF(K226="Summe",SUM($J$7:J225),IF(G226="PKW",IF(E226&gt;4,H226*F226,""),IF(G226="ÖPNV",IF(E226&lt;5,"",IF(F226&gt;19,I226,F226*H226)),IF(G226="Fahrrad",IF(E226&gt;4,H226*F226,""),IF(G226="Roller/Motorrad",IF(E226&gt;4,H226*F226,""),IF(G226="Mofa/Moped",IF(E226&gt;4,H226*F226,""),IF(G226="Fahrdienst/Taxi",I226,"")))))))</f>
        <v/>
      </c>
      <c r="K226" s="130" t="str">
        <f t="shared" si="15"/>
        <v/>
      </c>
    </row>
    <row r="227" spans="1:11" ht="16.5">
      <c r="A227" s="135" t="str">
        <f t="shared" si="12"/>
        <v/>
      </c>
      <c r="B227" s="83"/>
      <c r="C227" s="73"/>
      <c r="D227" s="73"/>
      <c r="E227" s="74"/>
      <c r="F227" s="84">
        <f t="shared" si="13"/>
        <v>0</v>
      </c>
      <c r="G227" s="73"/>
      <c r="H227" s="69" t="str">
        <f t="shared" si="14"/>
        <v/>
      </c>
      <c r="I227" s="75"/>
      <c r="J227" s="71" t="str">
        <f>IF(K227="Summe",SUM($J$7:J226),IF(G227="PKW",IF(E227&gt;4,H227*F227,""),IF(G227="ÖPNV",IF(E227&lt;5,"",IF(F227&gt;19,I227,F227*H227)),IF(G227="Fahrrad",IF(E227&gt;4,H227*F227,""),IF(G227="Roller/Motorrad",IF(E227&gt;4,H227*F227,""),IF(G227="Mofa/Moped",IF(E227&gt;4,H227*F227,""),IF(G227="Fahrdienst/Taxi",I227,"")))))))</f>
        <v/>
      </c>
      <c r="K227" s="130" t="str">
        <f t="shared" si="15"/>
        <v/>
      </c>
    </row>
    <row r="228" spans="1:11" ht="16.5">
      <c r="A228" s="135" t="str">
        <f t="shared" si="12"/>
        <v/>
      </c>
      <c r="B228" s="83"/>
      <c r="C228" s="73"/>
      <c r="D228" s="73"/>
      <c r="E228" s="74"/>
      <c r="F228" s="84">
        <f t="shared" si="13"/>
        <v>0</v>
      </c>
      <c r="G228" s="73"/>
      <c r="H228" s="69" t="str">
        <f t="shared" si="14"/>
        <v/>
      </c>
      <c r="I228" s="75"/>
      <c r="J228" s="71" t="str">
        <f>IF(K228="Summe",SUM($J$7:J227),IF(G228="PKW",IF(E228&gt;4,H228*F228,""),IF(G228="ÖPNV",IF(E228&lt;5,"",IF(F228&gt;19,I228,F228*H228)),IF(G228="Fahrrad",IF(E228&gt;4,H228*F228,""),IF(G228="Roller/Motorrad",IF(E228&gt;4,H228*F228,""),IF(G228="Mofa/Moped",IF(E228&gt;4,H228*F228,""),IF(G228="Fahrdienst/Taxi",I228,"")))))))</f>
        <v/>
      </c>
      <c r="K228" s="130" t="str">
        <f t="shared" si="15"/>
        <v/>
      </c>
    </row>
    <row r="229" spans="1:11" ht="16.5">
      <c r="A229" s="135" t="str">
        <f t="shared" si="12"/>
        <v/>
      </c>
      <c r="B229" s="83"/>
      <c r="C229" s="73"/>
      <c r="D229" s="73"/>
      <c r="E229" s="74"/>
      <c r="F229" s="84">
        <f t="shared" si="13"/>
        <v>0</v>
      </c>
      <c r="G229" s="73"/>
      <c r="H229" s="69" t="str">
        <f t="shared" si="14"/>
        <v/>
      </c>
      <c r="I229" s="75"/>
      <c r="J229" s="71" t="str">
        <f>IF(K229="Summe",SUM($J$7:J228),IF(G229="PKW",IF(E229&gt;4,H229*F229,""),IF(G229="ÖPNV",IF(E229&lt;5,"",IF(F229&gt;19,I229,F229*H229)),IF(G229="Fahrrad",IF(E229&gt;4,H229*F229,""),IF(G229="Roller/Motorrad",IF(E229&gt;4,H229*F229,""),IF(G229="Mofa/Moped",IF(E229&gt;4,H229*F229,""),IF(G229="Fahrdienst/Taxi",I229,"")))))))</f>
        <v/>
      </c>
      <c r="K229" s="130" t="str">
        <f t="shared" si="15"/>
        <v/>
      </c>
    </row>
    <row r="230" spans="1:11" ht="16.5">
      <c r="A230" s="135" t="str">
        <f t="shared" si="12"/>
        <v/>
      </c>
      <c r="B230" s="83"/>
      <c r="C230" s="73"/>
      <c r="D230" s="73"/>
      <c r="E230" s="74"/>
      <c r="F230" s="84">
        <f t="shared" si="13"/>
        <v>0</v>
      </c>
      <c r="G230" s="73"/>
      <c r="H230" s="69" t="str">
        <f t="shared" si="14"/>
        <v/>
      </c>
      <c r="I230" s="75"/>
      <c r="J230" s="71" t="str">
        <f>IF(K230="Summe",SUM($J$7:J229),IF(G230="PKW",IF(E230&gt;4,H230*F230,""),IF(G230="ÖPNV",IF(E230&lt;5,"",IF(F230&gt;19,I230,F230*H230)),IF(G230="Fahrrad",IF(E230&gt;4,H230*F230,""),IF(G230="Roller/Motorrad",IF(E230&gt;4,H230*F230,""),IF(G230="Mofa/Moped",IF(E230&gt;4,H230*F230,""),IF(G230="Fahrdienst/Taxi",I230,"")))))))</f>
        <v/>
      </c>
      <c r="K230" s="130" t="str">
        <f t="shared" si="15"/>
        <v/>
      </c>
    </row>
    <row r="231" spans="1:11" ht="16.5">
      <c r="A231" s="135" t="str">
        <f t="shared" si="12"/>
        <v/>
      </c>
      <c r="B231" s="83"/>
      <c r="C231" s="73"/>
      <c r="D231" s="73"/>
      <c r="E231" s="74"/>
      <c r="F231" s="84">
        <f t="shared" si="13"/>
        <v>0</v>
      </c>
      <c r="G231" s="73"/>
      <c r="H231" s="69" t="str">
        <f t="shared" si="14"/>
        <v/>
      </c>
      <c r="I231" s="75"/>
      <c r="J231" s="71" t="str">
        <f>IF(K231="Summe",SUM($J$7:J230),IF(G231="PKW",IF(E231&gt;4,H231*F231,""),IF(G231="ÖPNV",IF(E231&lt;5,"",IF(F231&gt;19,I231,F231*H231)),IF(G231="Fahrrad",IF(E231&gt;4,H231*F231,""),IF(G231="Roller/Motorrad",IF(E231&gt;4,H231*F231,""),IF(G231="Mofa/Moped",IF(E231&gt;4,H231*F231,""),IF(G231="Fahrdienst/Taxi",I231,"")))))))</f>
        <v/>
      </c>
      <c r="K231" s="130" t="str">
        <f t="shared" si="15"/>
        <v/>
      </c>
    </row>
    <row r="232" spans="1:11" ht="16.5">
      <c r="A232" s="135" t="str">
        <f t="shared" si="12"/>
        <v/>
      </c>
      <c r="B232" s="83"/>
      <c r="C232" s="73"/>
      <c r="D232" s="73"/>
      <c r="E232" s="74"/>
      <c r="F232" s="84">
        <f t="shared" si="13"/>
        <v>0</v>
      </c>
      <c r="G232" s="73"/>
      <c r="H232" s="69" t="str">
        <f t="shared" si="14"/>
        <v/>
      </c>
      <c r="I232" s="75"/>
      <c r="J232" s="71" t="str">
        <f>IF(K232="Summe",SUM($J$7:J231),IF(G232="PKW",IF(E232&gt;4,H232*F232,""),IF(G232="ÖPNV",IF(E232&lt;5,"",IF(F232&gt;19,I232,F232*H232)),IF(G232="Fahrrad",IF(E232&gt;4,H232*F232,""),IF(G232="Roller/Motorrad",IF(E232&gt;4,H232*F232,""),IF(G232="Mofa/Moped",IF(E232&gt;4,H232*F232,""),IF(G232="Fahrdienst/Taxi",I232,"")))))))</f>
        <v/>
      </c>
      <c r="K232" s="130" t="str">
        <f t="shared" si="15"/>
        <v/>
      </c>
    </row>
    <row r="233" spans="1:11" ht="16.5">
      <c r="A233" s="135" t="str">
        <f t="shared" si="12"/>
        <v/>
      </c>
      <c r="B233" s="83"/>
      <c r="C233" s="73"/>
      <c r="D233" s="73"/>
      <c r="E233" s="74"/>
      <c r="F233" s="84">
        <f t="shared" si="13"/>
        <v>0</v>
      </c>
      <c r="G233" s="73"/>
      <c r="H233" s="69" t="str">
        <f t="shared" si="14"/>
        <v/>
      </c>
      <c r="I233" s="75"/>
      <c r="J233" s="71" t="str">
        <f>IF(K233="Summe",SUM($J$7:J232),IF(G233="PKW",IF(E233&gt;4,H233*F233,""),IF(G233="ÖPNV",IF(E233&lt;5,"",IF(F233&gt;19,I233,F233*H233)),IF(G233="Fahrrad",IF(E233&gt;4,H233*F233,""),IF(G233="Roller/Motorrad",IF(E233&gt;4,H233*F233,""),IF(G233="Mofa/Moped",IF(E233&gt;4,H233*F233,""),IF(G233="Fahrdienst/Taxi",I233,"")))))))</f>
        <v/>
      </c>
      <c r="K233" s="130" t="str">
        <f t="shared" si="15"/>
        <v/>
      </c>
    </row>
    <row r="234" spans="1:11" ht="16.5">
      <c r="A234" s="135" t="str">
        <f t="shared" si="12"/>
        <v/>
      </c>
      <c r="B234" s="83"/>
      <c r="C234" s="73"/>
      <c r="D234" s="73"/>
      <c r="E234" s="74"/>
      <c r="F234" s="84">
        <f t="shared" si="13"/>
        <v>0</v>
      </c>
      <c r="G234" s="73"/>
      <c r="H234" s="69" t="str">
        <f t="shared" si="14"/>
        <v/>
      </c>
      <c r="I234" s="75"/>
      <c r="J234" s="71" t="str">
        <f>IF(K234="Summe",SUM($J$7:J233),IF(G234="PKW",IF(E234&gt;4,H234*F234,""),IF(G234="ÖPNV",IF(E234&lt;5,"",IF(F234&gt;19,I234,F234*H234)),IF(G234="Fahrrad",IF(E234&gt;4,H234*F234,""),IF(G234="Roller/Motorrad",IF(E234&gt;4,H234*F234,""),IF(G234="Mofa/Moped",IF(E234&gt;4,H234*F234,""),IF(G234="Fahrdienst/Taxi",I234,"")))))))</f>
        <v/>
      </c>
      <c r="K234" s="130" t="str">
        <f t="shared" si="15"/>
        <v/>
      </c>
    </row>
    <row r="235" spans="1:11" ht="16.5">
      <c r="A235" s="135" t="str">
        <f t="shared" si="12"/>
        <v/>
      </c>
      <c r="B235" s="83"/>
      <c r="C235" s="73"/>
      <c r="D235" s="73"/>
      <c r="E235" s="74"/>
      <c r="F235" s="84">
        <f t="shared" si="13"/>
        <v>0</v>
      </c>
      <c r="G235" s="73"/>
      <c r="H235" s="69" t="str">
        <f t="shared" si="14"/>
        <v/>
      </c>
      <c r="I235" s="75"/>
      <c r="J235" s="71" t="str">
        <f>IF(K235="Summe",SUM($J$7:J234),IF(G235="PKW",IF(E235&gt;4,H235*F235,""),IF(G235="ÖPNV",IF(E235&lt;5,"",IF(F235&gt;19,I235,F235*H235)),IF(G235="Fahrrad",IF(E235&gt;4,H235*F235,""),IF(G235="Roller/Motorrad",IF(E235&gt;4,H235*F235,""),IF(G235="Mofa/Moped",IF(E235&gt;4,H235*F235,""),IF(G235="Fahrdienst/Taxi",I235,"")))))))</f>
        <v/>
      </c>
      <c r="K235" s="130" t="str">
        <f t="shared" si="15"/>
        <v/>
      </c>
    </row>
    <row r="236" spans="1:11" ht="16.5">
      <c r="A236" s="135" t="str">
        <f t="shared" si="12"/>
        <v/>
      </c>
      <c r="B236" s="83"/>
      <c r="C236" s="73"/>
      <c r="D236" s="73"/>
      <c r="E236" s="74"/>
      <c r="F236" s="84">
        <f t="shared" si="13"/>
        <v>0</v>
      </c>
      <c r="G236" s="73"/>
      <c r="H236" s="69" t="str">
        <f t="shared" si="14"/>
        <v/>
      </c>
      <c r="I236" s="75"/>
      <c r="J236" s="71" t="str">
        <f>IF(K236="Summe",SUM($J$7:J235),IF(G236="PKW",IF(E236&gt;4,H236*F236,""),IF(G236="ÖPNV",IF(E236&lt;5,"",IF(F236&gt;19,I236,F236*H236)),IF(G236="Fahrrad",IF(E236&gt;4,H236*F236,""),IF(G236="Roller/Motorrad",IF(E236&gt;4,H236*F236,""),IF(G236="Mofa/Moped",IF(E236&gt;4,H236*F236,""),IF(G236="Fahrdienst/Taxi",I236,"")))))))</f>
        <v/>
      </c>
      <c r="K236" s="130" t="str">
        <f t="shared" si="15"/>
        <v/>
      </c>
    </row>
    <row r="237" spans="1:11" ht="16.5">
      <c r="A237" s="135" t="str">
        <f t="shared" si="12"/>
        <v/>
      </c>
      <c r="B237" s="83"/>
      <c r="C237" s="73"/>
      <c r="D237" s="73"/>
      <c r="E237" s="74"/>
      <c r="F237" s="84">
        <f t="shared" si="13"/>
        <v>0</v>
      </c>
      <c r="G237" s="73"/>
      <c r="H237" s="69" t="str">
        <f t="shared" si="14"/>
        <v/>
      </c>
      <c r="I237" s="75"/>
      <c r="J237" s="71" t="str">
        <f>IF(K237="Summe",SUM($J$7:J236),IF(G237="PKW",IF(E237&gt;4,H237*F237,""),IF(G237="ÖPNV",IF(E237&lt;5,"",IF(F237&gt;19,I237,F237*H237)),IF(G237="Fahrrad",IF(E237&gt;4,H237*F237,""),IF(G237="Roller/Motorrad",IF(E237&gt;4,H237*F237,""),IF(G237="Mofa/Moped",IF(E237&gt;4,H237*F237,""),IF(G237="Fahrdienst/Taxi",I237,"")))))))</f>
        <v/>
      </c>
      <c r="K237" s="130" t="str">
        <f t="shared" si="15"/>
        <v/>
      </c>
    </row>
    <row r="238" spans="1:11" ht="16.5">
      <c r="A238" s="135" t="str">
        <f t="shared" si="12"/>
        <v/>
      </c>
      <c r="B238" s="83"/>
      <c r="C238" s="73"/>
      <c r="D238" s="73"/>
      <c r="E238" s="74"/>
      <c r="F238" s="84">
        <f t="shared" si="13"/>
        <v>0</v>
      </c>
      <c r="G238" s="73"/>
      <c r="H238" s="69" t="str">
        <f t="shared" si="14"/>
        <v/>
      </c>
      <c r="I238" s="75"/>
      <c r="J238" s="71" t="str">
        <f>IF(K238="Summe",SUM($J$7:J237),IF(G238="PKW",IF(E238&gt;4,H238*F238,""),IF(G238="ÖPNV",IF(E238&lt;5,"",IF(F238&gt;19,I238,F238*H238)),IF(G238="Fahrrad",IF(E238&gt;4,H238*F238,""),IF(G238="Roller/Motorrad",IF(E238&gt;4,H238*F238,""),IF(G238="Mofa/Moped",IF(E238&gt;4,H238*F238,""),IF(G238="Fahrdienst/Taxi",I238,"")))))))</f>
        <v/>
      </c>
      <c r="K238" s="130" t="str">
        <f t="shared" si="15"/>
        <v/>
      </c>
    </row>
    <row r="239" spans="1:11" ht="16.5">
      <c r="A239" s="135" t="str">
        <f t="shared" si="12"/>
        <v/>
      </c>
      <c r="B239" s="83"/>
      <c r="C239" s="73"/>
      <c r="D239" s="73"/>
      <c r="E239" s="74"/>
      <c r="F239" s="84">
        <f t="shared" si="13"/>
        <v>0</v>
      </c>
      <c r="G239" s="73"/>
      <c r="H239" s="69" t="str">
        <f t="shared" si="14"/>
        <v/>
      </c>
      <c r="I239" s="75"/>
      <c r="J239" s="71" t="str">
        <f>IF(K239="Summe",SUM($J$7:J238),IF(G239="PKW",IF(E239&gt;4,H239*F239,""),IF(G239="ÖPNV",IF(E239&lt;5,"",IF(F239&gt;19,I239,F239*H239)),IF(G239="Fahrrad",IF(E239&gt;4,H239*F239,""),IF(G239="Roller/Motorrad",IF(E239&gt;4,H239*F239,""),IF(G239="Mofa/Moped",IF(E239&gt;4,H239*F239,""),IF(G239="Fahrdienst/Taxi",I239,"")))))))</f>
        <v/>
      </c>
      <c r="K239" s="130" t="str">
        <f t="shared" si="15"/>
        <v/>
      </c>
    </row>
    <row r="240" spans="1:11" ht="16.5">
      <c r="A240" s="135" t="str">
        <f t="shared" si="12"/>
        <v/>
      </c>
      <c r="B240" s="83"/>
      <c r="C240" s="73"/>
      <c r="D240" s="73"/>
      <c r="E240" s="74"/>
      <c r="F240" s="84">
        <f t="shared" si="13"/>
        <v>0</v>
      </c>
      <c r="G240" s="73"/>
      <c r="H240" s="69" t="str">
        <f t="shared" si="14"/>
        <v/>
      </c>
      <c r="I240" s="75"/>
      <c r="J240" s="71" t="str">
        <f>IF(K240="Summe",SUM($J$7:J239),IF(G240="PKW",IF(E240&gt;4,H240*F240,""),IF(G240="ÖPNV",IF(E240&lt;5,"",IF(F240&gt;19,I240,F240*H240)),IF(G240="Fahrrad",IF(E240&gt;4,H240*F240,""),IF(G240="Roller/Motorrad",IF(E240&gt;4,H240*F240,""),IF(G240="Mofa/Moped",IF(E240&gt;4,H240*F240,""),IF(G240="Fahrdienst/Taxi",I240,"")))))))</f>
        <v/>
      </c>
      <c r="K240" s="130" t="str">
        <f t="shared" si="15"/>
        <v/>
      </c>
    </row>
    <row r="241" spans="1:11" ht="16.5">
      <c r="A241" s="135" t="str">
        <f t="shared" si="12"/>
        <v/>
      </c>
      <c r="B241" s="83"/>
      <c r="C241" s="73"/>
      <c r="D241" s="73"/>
      <c r="E241" s="74"/>
      <c r="F241" s="84">
        <f t="shared" si="13"/>
        <v>0</v>
      </c>
      <c r="G241" s="73"/>
      <c r="H241" s="69" t="str">
        <f t="shared" si="14"/>
        <v/>
      </c>
      <c r="I241" s="75"/>
      <c r="J241" s="71" t="str">
        <f>IF(K241="Summe",SUM($J$7:J240),IF(G241="PKW",IF(E241&gt;4,H241*F241,""),IF(G241="ÖPNV",IF(E241&lt;5,"",IF(F241&gt;19,I241,F241*H241)),IF(G241="Fahrrad",IF(E241&gt;4,H241*F241,""),IF(G241="Roller/Motorrad",IF(E241&gt;4,H241*F241,""),IF(G241="Mofa/Moped",IF(E241&gt;4,H241*F241,""),IF(G241="Fahrdienst/Taxi",I241,"")))))))</f>
        <v/>
      </c>
      <c r="K241" s="130" t="str">
        <f t="shared" si="15"/>
        <v/>
      </c>
    </row>
    <row r="242" spans="1:11" ht="16.5">
      <c r="A242" s="135" t="str">
        <f t="shared" si="12"/>
        <v/>
      </c>
      <c r="B242" s="83"/>
      <c r="C242" s="73"/>
      <c r="D242" s="73"/>
      <c r="E242" s="74"/>
      <c r="F242" s="84">
        <f t="shared" si="13"/>
        <v>0</v>
      </c>
      <c r="G242" s="73"/>
      <c r="H242" s="69" t="str">
        <f t="shared" si="14"/>
        <v/>
      </c>
      <c r="I242" s="75"/>
      <c r="J242" s="71" t="str">
        <f>IF(K242="Summe",SUM($J$7:J241),IF(G242="PKW",IF(E242&gt;4,H242*F242,""),IF(G242="ÖPNV",IF(E242&lt;5,"",IF(F242&gt;19,I242,F242*H242)),IF(G242="Fahrrad",IF(E242&gt;4,H242*F242,""),IF(G242="Roller/Motorrad",IF(E242&gt;4,H242*F242,""),IF(G242="Mofa/Moped",IF(E242&gt;4,H242*F242,""),IF(G242="Fahrdienst/Taxi",I242,"")))))))</f>
        <v/>
      </c>
      <c r="K242" s="130" t="str">
        <f t="shared" si="15"/>
        <v/>
      </c>
    </row>
    <row r="243" spans="1:11" ht="16.5">
      <c r="A243" s="135" t="str">
        <f t="shared" si="12"/>
        <v/>
      </c>
      <c r="B243" s="83"/>
      <c r="C243" s="73"/>
      <c r="D243" s="73"/>
      <c r="E243" s="74"/>
      <c r="F243" s="84">
        <f t="shared" si="13"/>
        <v>0</v>
      </c>
      <c r="G243" s="73"/>
      <c r="H243" s="69" t="str">
        <f t="shared" si="14"/>
        <v/>
      </c>
      <c r="I243" s="75"/>
      <c r="J243" s="71" t="str">
        <f>IF(K243="Summe",SUM($J$7:J242),IF(G243="PKW",IF(E243&gt;4,H243*F243,""),IF(G243="ÖPNV",IF(E243&lt;5,"",IF(F243&gt;19,I243,F243*H243)),IF(G243="Fahrrad",IF(E243&gt;4,H243*F243,""),IF(G243="Roller/Motorrad",IF(E243&gt;4,H243*F243,""),IF(G243="Mofa/Moped",IF(E243&gt;4,H243*F243,""),IF(G243="Fahrdienst/Taxi",I243,"")))))))</f>
        <v/>
      </c>
      <c r="K243" s="130" t="str">
        <f t="shared" si="15"/>
        <v/>
      </c>
    </row>
    <row r="244" spans="1:11" ht="16.5">
      <c r="A244" s="135" t="str">
        <f t="shared" si="12"/>
        <v/>
      </c>
      <c r="B244" s="83"/>
      <c r="C244" s="73"/>
      <c r="D244" s="73"/>
      <c r="E244" s="74"/>
      <c r="F244" s="84">
        <f t="shared" si="13"/>
        <v>0</v>
      </c>
      <c r="G244" s="73"/>
      <c r="H244" s="69" t="str">
        <f t="shared" si="14"/>
        <v/>
      </c>
      <c r="I244" s="75"/>
      <c r="J244" s="71" t="str">
        <f>IF(K244="Summe",SUM($J$7:J243),IF(G244="PKW",IF(E244&gt;4,H244*F244,""),IF(G244="ÖPNV",IF(E244&lt;5,"",IF(F244&gt;19,I244,F244*H244)),IF(G244="Fahrrad",IF(E244&gt;4,H244*F244,""),IF(G244="Roller/Motorrad",IF(E244&gt;4,H244*F244,""),IF(G244="Mofa/Moped",IF(E244&gt;4,H244*F244,""),IF(G244="Fahrdienst/Taxi",I244,"")))))))</f>
        <v/>
      </c>
      <c r="K244" s="130" t="str">
        <f t="shared" si="15"/>
        <v/>
      </c>
    </row>
    <row r="245" spans="1:11" ht="16.5">
      <c r="A245" s="135" t="str">
        <f t="shared" si="12"/>
        <v/>
      </c>
      <c r="B245" s="83"/>
      <c r="C245" s="73"/>
      <c r="D245" s="73"/>
      <c r="E245" s="74"/>
      <c r="F245" s="84">
        <f t="shared" si="13"/>
        <v>0</v>
      </c>
      <c r="G245" s="73"/>
      <c r="H245" s="69" t="str">
        <f t="shared" si="14"/>
        <v/>
      </c>
      <c r="I245" s="75"/>
      <c r="J245" s="71" t="str">
        <f>IF(K245="Summe",SUM($J$7:J244),IF(G245="PKW",IF(E245&gt;4,H245*F245,""),IF(G245="ÖPNV",IF(E245&lt;5,"",IF(F245&gt;19,I245,F245*H245)),IF(G245="Fahrrad",IF(E245&gt;4,H245*F245,""),IF(G245="Roller/Motorrad",IF(E245&gt;4,H245*F245,""),IF(G245="Mofa/Moped",IF(E245&gt;4,H245*F245,""),IF(G245="Fahrdienst/Taxi",I245,"")))))))</f>
        <v/>
      </c>
      <c r="K245" s="130" t="str">
        <f t="shared" si="15"/>
        <v/>
      </c>
    </row>
    <row r="246" spans="1:11" ht="16.5">
      <c r="A246" s="135" t="str">
        <f t="shared" si="12"/>
        <v/>
      </c>
      <c r="B246" s="83"/>
      <c r="C246" s="73"/>
      <c r="D246" s="73"/>
      <c r="E246" s="74"/>
      <c r="F246" s="84">
        <f t="shared" si="13"/>
        <v>0</v>
      </c>
      <c r="G246" s="73"/>
      <c r="H246" s="69" t="str">
        <f t="shared" si="14"/>
        <v/>
      </c>
      <c r="I246" s="75"/>
      <c r="J246" s="71" t="str">
        <f>IF(K246="Summe",SUM($J$7:J245),IF(G246="PKW",IF(E246&gt;4,H246*F246,""),IF(G246="ÖPNV",IF(E246&lt;5,"",IF(F246&gt;19,I246,F246*H246)),IF(G246="Fahrrad",IF(E246&gt;4,H246*F246,""),IF(G246="Roller/Motorrad",IF(E246&gt;4,H246*F246,""),IF(G246="Mofa/Moped",IF(E246&gt;4,H246*F246,""),IF(G246="Fahrdienst/Taxi",I246,"")))))))</f>
        <v/>
      </c>
      <c r="K246" s="130" t="str">
        <f t="shared" si="15"/>
        <v/>
      </c>
    </row>
    <row r="247" spans="1:11" ht="16.5">
      <c r="A247" s="135" t="str">
        <f t="shared" si="12"/>
        <v/>
      </c>
      <c r="B247" s="83"/>
      <c r="C247" s="73"/>
      <c r="D247" s="73"/>
      <c r="E247" s="74"/>
      <c r="F247" s="84">
        <f t="shared" si="13"/>
        <v>0</v>
      </c>
      <c r="G247" s="73"/>
      <c r="H247" s="69" t="str">
        <f t="shared" si="14"/>
        <v/>
      </c>
      <c r="I247" s="75"/>
      <c r="J247" s="71" t="str">
        <f>IF(K247="Summe",SUM($J$7:J246),IF(G247="PKW",IF(E247&gt;4,H247*F247,""),IF(G247="ÖPNV",IF(E247&lt;5,"",IF(F247&gt;19,I247,F247*H247)),IF(G247="Fahrrad",IF(E247&gt;4,H247*F247,""),IF(G247="Roller/Motorrad",IF(E247&gt;4,H247*F247,""),IF(G247="Mofa/Moped",IF(E247&gt;4,H247*F247,""),IF(G247="Fahrdienst/Taxi",I247,"")))))))</f>
        <v/>
      </c>
      <c r="K247" s="130" t="str">
        <f t="shared" si="15"/>
        <v/>
      </c>
    </row>
    <row r="248" spans="1:11" ht="16.5">
      <c r="A248" s="135" t="str">
        <f t="shared" si="12"/>
        <v/>
      </c>
      <c r="B248" s="83"/>
      <c r="C248" s="73"/>
      <c r="D248" s="73"/>
      <c r="E248" s="74"/>
      <c r="F248" s="84">
        <f t="shared" si="13"/>
        <v>0</v>
      </c>
      <c r="G248" s="73"/>
      <c r="H248" s="69" t="str">
        <f t="shared" si="14"/>
        <v/>
      </c>
      <c r="I248" s="75"/>
      <c r="J248" s="71" t="str">
        <f>IF(K248="Summe",SUM($J$7:J247),IF(G248="PKW",IF(E248&gt;4,H248*F248,""),IF(G248="ÖPNV",IF(E248&lt;5,"",IF(F248&gt;19,I248,F248*H248)),IF(G248="Fahrrad",IF(E248&gt;4,H248*F248,""),IF(G248="Roller/Motorrad",IF(E248&gt;4,H248*F248,""),IF(G248="Mofa/Moped",IF(E248&gt;4,H248*F248,""),IF(G248="Fahrdienst/Taxi",I248,"")))))))</f>
        <v/>
      </c>
      <c r="K248" s="130" t="str">
        <f t="shared" si="15"/>
        <v/>
      </c>
    </row>
    <row r="249" spans="1:11" ht="16.5">
      <c r="A249" s="135" t="str">
        <f t="shared" si="12"/>
        <v/>
      </c>
      <c r="B249" s="83"/>
      <c r="C249" s="73"/>
      <c r="D249" s="73"/>
      <c r="E249" s="74"/>
      <c r="F249" s="84">
        <f t="shared" si="13"/>
        <v>0</v>
      </c>
      <c r="G249" s="73"/>
      <c r="H249" s="69" t="str">
        <f t="shared" si="14"/>
        <v/>
      </c>
      <c r="I249" s="75"/>
      <c r="J249" s="71" t="str">
        <f>IF(K249="Summe",SUM($J$7:J248),IF(G249="PKW",IF(E249&gt;4,H249*F249,""),IF(G249="ÖPNV",IF(E249&lt;5,"",IF(F249&gt;19,I249,F249*H249)),IF(G249="Fahrrad",IF(E249&gt;4,H249*F249,""),IF(G249="Roller/Motorrad",IF(E249&gt;4,H249*F249,""),IF(G249="Mofa/Moped",IF(E249&gt;4,H249*F249,""),IF(G249="Fahrdienst/Taxi",I249,"")))))))</f>
        <v/>
      </c>
      <c r="K249" s="130" t="str">
        <f t="shared" si="15"/>
        <v/>
      </c>
    </row>
    <row r="250" spans="1:11" ht="16.5">
      <c r="A250" s="135" t="str">
        <f t="shared" si="12"/>
        <v/>
      </c>
      <c r="B250" s="83"/>
      <c r="C250" s="73"/>
      <c r="D250" s="73"/>
      <c r="E250" s="74"/>
      <c r="F250" s="84">
        <f t="shared" si="13"/>
        <v>0</v>
      </c>
      <c r="G250" s="73"/>
      <c r="H250" s="69" t="str">
        <f t="shared" si="14"/>
        <v/>
      </c>
      <c r="I250" s="75"/>
      <c r="J250" s="71" t="str">
        <f>IF(K250="Summe",SUM($J$7:J249),IF(G250="PKW",IF(E250&gt;4,H250*F250,""),IF(G250="ÖPNV",IF(E250&lt;5,"",IF(F250&gt;19,I250,F250*H250)),IF(G250="Fahrrad",IF(E250&gt;4,H250*F250,""),IF(G250="Roller/Motorrad",IF(E250&gt;4,H250*F250,""),IF(G250="Mofa/Moped",IF(E250&gt;4,H250*F250,""),IF(G250="Fahrdienst/Taxi",I250,"")))))))</f>
        <v/>
      </c>
      <c r="K250" s="130" t="str">
        <f t="shared" si="15"/>
        <v/>
      </c>
    </row>
    <row r="251" spans="1:11" ht="16.5">
      <c r="A251" s="135" t="str">
        <f t="shared" si="12"/>
        <v/>
      </c>
      <c r="B251" s="83"/>
      <c r="C251" s="73"/>
      <c r="D251" s="73"/>
      <c r="E251" s="74"/>
      <c r="F251" s="84">
        <f t="shared" si="13"/>
        <v>0</v>
      </c>
      <c r="G251" s="73"/>
      <c r="H251" s="69" t="str">
        <f t="shared" si="14"/>
        <v/>
      </c>
      <c r="I251" s="75"/>
      <c r="J251" s="71" t="str">
        <f>IF(K251="Summe",SUM($J$7:J250),IF(G251="PKW",IF(E251&gt;4,H251*F251,""),IF(G251="ÖPNV",IF(E251&lt;5,"",IF(F251&gt;19,I251,F251*H251)),IF(G251="Fahrrad",IF(E251&gt;4,H251*F251,""),IF(G251="Roller/Motorrad",IF(E251&gt;4,H251*F251,""),IF(G251="Mofa/Moped",IF(E251&gt;4,H251*F251,""),IF(G251="Fahrdienst/Taxi",I251,"")))))))</f>
        <v/>
      </c>
      <c r="K251" s="130" t="str">
        <f t="shared" si="15"/>
        <v/>
      </c>
    </row>
    <row r="252" spans="1:11" ht="16.5">
      <c r="A252" s="135" t="str">
        <f t="shared" si="12"/>
        <v/>
      </c>
      <c r="B252" s="83"/>
      <c r="C252" s="73"/>
      <c r="D252" s="73"/>
      <c r="E252" s="74"/>
      <c r="F252" s="84">
        <f t="shared" si="13"/>
        <v>0</v>
      </c>
      <c r="G252" s="73"/>
      <c r="H252" s="69" t="str">
        <f t="shared" si="14"/>
        <v/>
      </c>
      <c r="I252" s="75"/>
      <c r="J252" s="71" t="str">
        <f>IF(K252="Summe",SUM($J$7:J251),IF(G252="PKW",IF(E252&gt;4,H252*F252,""),IF(G252="ÖPNV",IF(E252&lt;5,"",IF(F252&gt;19,I252,F252*H252)),IF(G252="Fahrrad",IF(E252&gt;4,H252*F252,""),IF(G252="Roller/Motorrad",IF(E252&gt;4,H252*F252,""),IF(G252="Mofa/Moped",IF(E252&gt;4,H252*F252,""),IF(G252="Fahrdienst/Taxi",I252,"")))))))</f>
        <v/>
      </c>
      <c r="K252" s="130" t="str">
        <f t="shared" si="15"/>
        <v/>
      </c>
    </row>
    <row r="253" spans="1:11" ht="16.5">
      <c r="A253" s="135" t="str">
        <f t="shared" si="12"/>
        <v/>
      </c>
      <c r="B253" s="83"/>
      <c r="C253" s="73"/>
      <c r="D253" s="73"/>
      <c r="E253" s="74"/>
      <c r="F253" s="84">
        <f t="shared" si="13"/>
        <v>0</v>
      </c>
      <c r="G253" s="73"/>
      <c r="H253" s="69" t="str">
        <f t="shared" si="14"/>
        <v/>
      </c>
      <c r="I253" s="75"/>
      <c r="J253" s="71" t="str">
        <f>IF(K253="Summe",SUM($J$7:J252),IF(G253="PKW",IF(E253&gt;4,H253*F253,""),IF(G253="ÖPNV",IF(E253&lt;5,"",IF(F253&gt;19,I253,F253*H253)),IF(G253="Fahrrad",IF(E253&gt;4,H253*F253,""),IF(G253="Roller/Motorrad",IF(E253&gt;4,H253*F253,""),IF(G253="Mofa/Moped",IF(E253&gt;4,H253*F253,""),IF(G253="Fahrdienst/Taxi",I253,"")))))))</f>
        <v/>
      </c>
      <c r="K253" s="130" t="str">
        <f t="shared" si="15"/>
        <v/>
      </c>
    </row>
    <row r="254" spans="1:11" ht="16.5">
      <c r="A254" s="135" t="str">
        <f t="shared" si="12"/>
        <v/>
      </c>
      <c r="B254" s="83"/>
      <c r="C254" s="73"/>
      <c r="D254" s="73"/>
      <c r="E254" s="74"/>
      <c r="F254" s="84">
        <f t="shared" si="13"/>
        <v>0</v>
      </c>
      <c r="G254" s="73"/>
      <c r="H254" s="69" t="str">
        <f t="shared" si="14"/>
        <v/>
      </c>
      <c r="I254" s="75"/>
      <c r="J254" s="71" t="str">
        <f>IF(K254="Summe",SUM($J$7:J253),IF(G254="PKW",IF(E254&gt;4,H254*F254,""),IF(G254="ÖPNV",IF(E254&lt;5,"",IF(F254&gt;19,I254,F254*H254)),IF(G254="Fahrrad",IF(E254&gt;4,H254*F254,""),IF(G254="Roller/Motorrad",IF(E254&gt;4,H254*F254,""),IF(G254="Mofa/Moped",IF(E254&gt;4,H254*F254,""),IF(G254="Fahrdienst/Taxi",I254,"")))))))</f>
        <v/>
      </c>
      <c r="K254" s="130" t="str">
        <f t="shared" si="15"/>
        <v/>
      </c>
    </row>
    <row r="255" spans="1:11" ht="16.5">
      <c r="A255" s="135" t="str">
        <f t="shared" si="12"/>
        <v/>
      </c>
      <c r="B255" s="83"/>
      <c r="C255" s="73"/>
      <c r="D255" s="73"/>
      <c r="E255" s="74"/>
      <c r="F255" s="84">
        <f t="shared" si="13"/>
        <v>0</v>
      </c>
      <c r="G255" s="73"/>
      <c r="H255" s="69" t="str">
        <f t="shared" si="14"/>
        <v/>
      </c>
      <c r="I255" s="75"/>
      <c r="J255" s="71" t="str">
        <f>IF(K255="Summe",SUM($J$7:J254),IF(G255="PKW",IF(E255&gt;4,H255*F255,""),IF(G255="ÖPNV",IF(E255&lt;5,"",IF(F255&gt;19,I255,F255*H255)),IF(G255="Fahrrad",IF(E255&gt;4,H255*F255,""),IF(G255="Roller/Motorrad",IF(E255&gt;4,H255*F255,""),IF(G255="Mofa/Moped",IF(E255&gt;4,H255*F255,""),IF(G255="Fahrdienst/Taxi",I255,"")))))))</f>
        <v/>
      </c>
      <c r="K255" s="130" t="str">
        <f t="shared" si="15"/>
        <v/>
      </c>
    </row>
    <row r="256" spans="1:11" ht="16.5">
      <c r="A256" s="135" t="str">
        <f t="shared" si="12"/>
        <v/>
      </c>
      <c r="B256" s="83"/>
      <c r="C256" s="73"/>
      <c r="D256" s="73"/>
      <c r="E256" s="74"/>
      <c r="F256" s="84">
        <f t="shared" si="13"/>
        <v>0</v>
      </c>
      <c r="G256" s="73"/>
      <c r="H256" s="69" t="str">
        <f t="shared" si="14"/>
        <v/>
      </c>
      <c r="I256" s="75"/>
      <c r="J256" s="71" t="str">
        <f>IF(K256="Summe",SUM($J$7:J255),IF(G256="PKW",IF(E256&gt;4,H256*F256,""),IF(G256="ÖPNV",IF(E256&lt;5,"",IF(F256&gt;19,I256,F256*H256)),IF(G256="Fahrrad",IF(E256&gt;4,H256*F256,""),IF(G256="Roller/Motorrad",IF(E256&gt;4,H256*F256,""),IF(G256="Mofa/Moped",IF(E256&gt;4,H256*F256,""),IF(G256="Fahrdienst/Taxi",I256,"")))))))</f>
        <v/>
      </c>
      <c r="K256" s="130" t="str">
        <f t="shared" si="15"/>
        <v/>
      </c>
    </row>
    <row r="257" spans="1:11" ht="16.5">
      <c r="A257" s="135" t="str">
        <f t="shared" si="12"/>
        <v/>
      </c>
      <c r="B257" s="83"/>
      <c r="C257" s="73"/>
      <c r="D257" s="73"/>
      <c r="E257" s="74"/>
      <c r="F257" s="84">
        <f t="shared" si="13"/>
        <v>0</v>
      </c>
      <c r="G257" s="73"/>
      <c r="H257" s="69" t="str">
        <f t="shared" si="14"/>
        <v/>
      </c>
      <c r="I257" s="75"/>
      <c r="J257" s="71" t="str">
        <f>IF(K257="Summe",SUM($J$7:J256),IF(G257="PKW",IF(E257&gt;4,H257*F257,""),IF(G257="ÖPNV",IF(E257&lt;5,"",IF(F257&gt;19,I257,F257*H257)),IF(G257="Fahrrad",IF(E257&gt;4,H257*F257,""),IF(G257="Roller/Motorrad",IF(E257&gt;4,H257*F257,""),IF(G257="Mofa/Moped",IF(E257&gt;4,H257*F257,""),IF(G257="Fahrdienst/Taxi",I257,"")))))))</f>
        <v/>
      </c>
      <c r="K257" s="130" t="str">
        <f t="shared" si="15"/>
        <v/>
      </c>
    </row>
    <row r="258" spans="1:11" ht="16.5">
      <c r="A258" s="135" t="str">
        <f t="shared" si="12"/>
        <v/>
      </c>
      <c r="B258" s="83"/>
      <c r="C258" s="73"/>
      <c r="D258" s="73"/>
      <c r="E258" s="74"/>
      <c r="F258" s="84">
        <f t="shared" si="13"/>
        <v>0</v>
      </c>
      <c r="G258" s="73"/>
      <c r="H258" s="69" t="str">
        <f t="shared" si="14"/>
        <v/>
      </c>
      <c r="I258" s="75"/>
      <c r="J258" s="71" t="str">
        <f>IF(K258="Summe",SUM($J$7:J257),IF(G258="PKW",IF(E258&gt;4,H258*F258,""),IF(G258="ÖPNV",IF(E258&lt;5,"",IF(F258&gt;19,I258,F258*H258)),IF(G258="Fahrrad",IF(E258&gt;4,H258*F258,""),IF(G258="Roller/Motorrad",IF(E258&gt;4,H258*F258,""),IF(G258="Mofa/Moped",IF(E258&gt;4,H258*F258,""),IF(G258="Fahrdienst/Taxi",I258,"")))))))</f>
        <v/>
      </c>
      <c r="K258" s="130" t="str">
        <f t="shared" si="15"/>
        <v/>
      </c>
    </row>
    <row r="259" spans="1:11" ht="16.5">
      <c r="A259" s="135" t="str">
        <f t="shared" si="12"/>
        <v/>
      </c>
      <c r="B259" s="83"/>
      <c r="C259" s="73"/>
      <c r="D259" s="73"/>
      <c r="E259" s="74"/>
      <c r="F259" s="84">
        <f t="shared" si="13"/>
        <v>0</v>
      </c>
      <c r="G259" s="73"/>
      <c r="H259" s="69" t="str">
        <f t="shared" si="14"/>
        <v/>
      </c>
      <c r="I259" s="75"/>
      <c r="J259" s="71" t="str">
        <f>IF(K259="Summe",SUM($J$7:J258),IF(G259="PKW",IF(E259&gt;4,H259*F259,""),IF(G259="ÖPNV",IF(E259&lt;5,"",IF(F259&gt;19,I259,F259*H259)),IF(G259="Fahrrad",IF(E259&gt;4,H259*F259,""),IF(G259="Roller/Motorrad",IF(E259&gt;4,H259*F259,""),IF(G259="Mofa/Moped",IF(E259&gt;4,H259*F259,""),IF(G259="Fahrdienst/Taxi",I259,"")))))))</f>
        <v/>
      </c>
      <c r="K259" s="130" t="str">
        <f t="shared" si="15"/>
        <v/>
      </c>
    </row>
    <row r="260" spans="1:11" ht="16.5">
      <c r="A260" s="135" t="str">
        <f t="shared" si="12"/>
        <v/>
      </c>
      <c r="B260" s="83"/>
      <c r="C260" s="73"/>
      <c r="D260" s="73"/>
      <c r="E260" s="74"/>
      <c r="F260" s="84">
        <f t="shared" si="13"/>
        <v>0</v>
      </c>
      <c r="G260" s="73"/>
      <c r="H260" s="69" t="str">
        <f t="shared" si="14"/>
        <v/>
      </c>
      <c r="I260" s="75"/>
      <c r="J260" s="71" t="str">
        <f>IF(K260="Summe",SUM($J$7:J259),IF(G260="PKW",IF(E260&gt;4,H260*F260,""),IF(G260="ÖPNV",IF(E260&lt;5,"",IF(F260&gt;19,I260,F260*H260)),IF(G260="Fahrrad",IF(E260&gt;4,H260*F260,""),IF(G260="Roller/Motorrad",IF(E260&gt;4,H260*F260,""),IF(G260="Mofa/Moped",IF(E260&gt;4,H260*F260,""),IF(G260="Fahrdienst/Taxi",I260,"")))))))</f>
        <v/>
      </c>
      <c r="K260" s="130" t="str">
        <f t="shared" si="15"/>
        <v/>
      </c>
    </row>
    <row r="261" spans="1:11" ht="16.5">
      <c r="A261" s="135" t="str">
        <f t="shared" si="12"/>
        <v/>
      </c>
      <c r="B261" s="83"/>
      <c r="C261" s="73"/>
      <c r="D261" s="73"/>
      <c r="E261" s="74"/>
      <c r="F261" s="84">
        <f t="shared" si="13"/>
        <v>0</v>
      </c>
      <c r="G261" s="73"/>
      <c r="H261" s="69" t="str">
        <f t="shared" si="14"/>
        <v/>
      </c>
      <c r="I261" s="75"/>
      <c r="J261" s="71" t="str">
        <f>IF(K261="Summe",SUM($J$7:J260),IF(G261="PKW",IF(E261&gt;4,H261*F261,""),IF(G261="ÖPNV",IF(E261&lt;5,"",IF(F261&gt;19,I261,F261*H261)),IF(G261="Fahrrad",IF(E261&gt;4,H261*F261,""),IF(G261="Roller/Motorrad",IF(E261&gt;4,H261*F261,""),IF(G261="Mofa/Moped",IF(E261&gt;4,H261*F261,""),IF(G261="Fahrdienst/Taxi",I261,"")))))))</f>
        <v/>
      </c>
      <c r="K261" s="130" t="str">
        <f t="shared" si="15"/>
        <v/>
      </c>
    </row>
    <row r="262" spans="1:11" ht="16.5">
      <c r="A262" s="135" t="str">
        <f t="shared" si="12"/>
        <v/>
      </c>
      <c r="B262" s="83"/>
      <c r="C262" s="73"/>
      <c r="D262" s="73"/>
      <c r="E262" s="74"/>
      <c r="F262" s="84">
        <f t="shared" si="13"/>
        <v>0</v>
      </c>
      <c r="G262" s="73"/>
      <c r="H262" s="69" t="str">
        <f t="shared" si="14"/>
        <v/>
      </c>
      <c r="I262" s="75"/>
      <c r="J262" s="71" t="str">
        <f>IF(K262="Summe",SUM($J$7:J261),IF(G262="PKW",IF(E262&gt;4,H262*F262,""),IF(G262="ÖPNV",IF(E262&lt;5,"",IF(F262&gt;19,I262,F262*H262)),IF(G262="Fahrrad",IF(E262&gt;4,H262*F262,""),IF(G262="Roller/Motorrad",IF(E262&gt;4,H262*F262,""),IF(G262="Mofa/Moped",IF(E262&gt;4,H262*F262,""),IF(G262="Fahrdienst/Taxi",I262,"")))))))</f>
        <v/>
      </c>
      <c r="K262" s="130" t="str">
        <f t="shared" si="15"/>
        <v/>
      </c>
    </row>
    <row r="263" spans="1:11" ht="16.5">
      <c r="A263" s="135" t="str">
        <f t="shared" ref="A263:A300" si="16">IF(K263="Summe","GESAMTSUMME","")</f>
        <v/>
      </c>
      <c r="B263" s="83"/>
      <c r="C263" s="73"/>
      <c r="D263" s="73"/>
      <c r="E263" s="74"/>
      <c r="F263" s="84">
        <f t="shared" ref="F263:F300" si="17">E263*2</f>
        <v>0</v>
      </c>
      <c r="G263" s="73"/>
      <c r="H263" s="69" t="str">
        <f t="shared" ref="H263:H300" si="18">IF(AND(K263="Ausnahme",G263="ÖPNV"),I263/F263,"")</f>
        <v/>
      </c>
      <c r="I263" s="75"/>
      <c r="J263" s="71" t="str">
        <f>IF(K263="Summe",SUM($J$7:J262),IF(G263="PKW",IF(E263&gt;4,H263*F263,""),IF(G263="ÖPNV",IF(E263&lt;5,"",IF(F263&gt;19,I263,F263*H263)),IF(G263="Fahrrad",IF(E263&gt;4,H263*F263,""),IF(G263="Roller/Motorrad",IF(E263&gt;4,H263*F263,""),IF(G263="Mofa/Moped",IF(E263&gt;4,H263*F263,""),IF(G263="Fahrdienst/Taxi",I263,"")))))))</f>
        <v/>
      </c>
      <c r="K263" s="130" t="str">
        <f t="shared" ref="K263:K300" si="19">IF(G263="Fahrdienst/Taxi","Abrechnung beigefügt","")</f>
        <v/>
      </c>
    </row>
    <row r="264" spans="1:11" ht="16.5">
      <c r="A264" s="135" t="str">
        <f t="shared" si="16"/>
        <v/>
      </c>
      <c r="B264" s="83"/>
      <c r="C264" s="73"/>
      <c r="D264" s="73"/>
      <c r="E264" s="74"/>
      <c r="F264" s="84">
        <f t="shared" si="17"/>
        <v>0</v>
      </c>
      <c r="G264" s="73"/>
      <c r="H264" s="69" t="str">
        <f t="shared" si="18"/>
        <v/>
      </c>
      <c r="I264" s="75"/>
      <c r="J264" s="71" t="str">
        <f>IF(K264="Summe",SUM($J$7:J263),IF(G264="PKW",IF(E264&gt;4,H264*F264,""),IF(G264="ÖPNV",IF(E264&lt;5,"",IF(F264&gt;19,I264,F264*H264)),IF(G264="Fahrrad",IF(E264&gt;4,H264*F264,""),IF(G264="Roller/Motorrad",IF(E264&gt;4,H264*F264,""),IF(G264="Mofa/Moped",IF(E264&gt;4,H264*F264,""),IF(G264="Fahrdienst/Taxi",I264,"")))))))</f>
        <v/>
      </c>
      <c r="K264" s="130" t="str">
        <f t="shared" si="19"/>
        <v/>
      </c>
    </row>
    <row r="265" spans="1:11" ht="16.5">
      <c r="A265" s="135" t="str">
        <f t="shared" si="16"/>
        <v/>
      </c>
      <c r="B265" s="83"/>
      <c r="C265" s="73"/>
      <c r="D265" s="73"/>
      <c r="E265" s="74"/>
      <c r="F265" s="84">
        <f t="shared" si="17"/>
        <v>0</v>
      </c>
      <c r="G265" s="73"/>
      <c r="H265" s="69" t="str">
        <f t="shared" si="18"/>
        <v/>
      </c>
      <c r="I265" s="75"/>
      <c r="J265" s="71" t="str">
        <f>IF(K265="Summe",SUM($J$7:J264),IF(G265="PKW",IF(E265&gt;4,H265*F265,""),IF(G265="ÖPNV",IF(E265&lt;5,"",IF(F265&gt;19,I265,F265*H265)),IF(G265="Fahrrad",IF(E265&gt;4,H265*F265,""),IF(G265="Roller/Motorrad",IF(E265&gt;4,H265*F265,""),IF(G265="Mofa/Moped",IF(E265&gt;4,H265*F265,""),IF(G265="Fahrdienst/Taxi",I265,"")))))))</f>
        <v/>
      </c>
      <c r="K265" s="130" t="str">
        <f t="shared" si="19"/>
        <v/>
      </c>
    </row>
    <row r="266" spans="1:11" ht="16.5">
      <c r="A266" s="135" t="str">
        <f t="shared" si="16"/>
        <v/>
      </c>
      <c r="B266" s="83"/>
      <c r="C266" s="73"/>
      <c r="D266" s="73"/>
      <c r="E266" s="74"/>
      <c r="F266" s="84">
        <f t="shared" si="17"/>
        <v>0</v>
      </c>
      <c r="G266" s="73"/>
      <c r="H266" s="69" t="str">
        <f t="shared" si="18"/>
        <v/>
      </c>
      <c r="I266" s="75"/>
      <c r="J266" s="71" t="str">
        <f>IF(K266="Summe",SUM($J$7:J265),IF(G266="PKW",IF(E266&gt;4,H266*F266,""),IF(G266="ÖPNV",IF(E266&lt;5,"",IF(F266&gt;19,I266,F266*H266)),IF(G266="Fahrrad",IF(E266&gt;4,H266*F266,""),IF(G266="Roller/Motorrad",IF(E266&gt;4,H266*F266,""),IF(G266="Mofa/Moped",IF(E266&gt;4,H266*F266,""),IF(G266="Fahrdienst/Taxi",I266,"")))))))</f>
        <v/>
      </c>
      <c r="K266" s="130" t="str">
        <f t="shared" si="19"/>
        <v/>
      </c>
    </row>
    <row r="267" spans="1:11" ht="16.5">
      <c r="A267" s="135" t="str">
        <f t="shared" si="16"/>
        <v/>
      </c>
      <c r="B267" s="83"/>
      <c r="C267" s="73"/>
      <c r="D267" s="73"/>
      <c r="E267" s="74"/>
      <c r="F267" s="84">
        <f t="shared" si="17"/>
        <v>0</v>
      </c>
      <c r="G267" s="73"/>
      <c r="H267" s="69" t="str">
        <f t="shared" si="18"/>
        <v/>
      </c>
      <c r="I267" s="75"/>
      <c r="J267" s="71" t="str">
        <f>IF(K267="Summe",SUM($J$7:J266),IF(G267="PKW",IF(E267&gt;4,H267*F267,""),IF(G267="ÖPNV",IF(E267&lt;5,"",IF(F267&gt;19,I267,F267*H267)),IF(G267="Fahrrad",IF(E267&gt;4,H267*F267,""),IF(G267="Roller/Motorrad",IF(E267&gt;4,H267*F267,""),IF(G267="Mofa/Moped",IF(E267&gt;4,H267*F267,""),IF(G267="Fahrdienst/Taxi",I267,"")))))))</f>
        <v/>
      </c>
      <c r="K267" s="130" t="str">
        <f t="shared" si="19"/>
        <v/>
      </c>
    </row>
    <row r="268" spans="1:11" ht="16.5">
      <c r="A268" s="135" t="str">
        <f t="shared" si="16"/>
        <v/>
      </c>
      <c r="B268" s="83"/>
      <c r="C268" s="73"/>
      <c r="D268" s="73"/>
      <c r="E268" s="74"/>
      <c r="F268" s="84">
        <f t="shared" si="17"/>
        <v>0</v>
      </c>
      <c r="G268" s="73"/>
      <c r="H268" s="69" t="str">
        <f t="shared" si="18"/>
        <v/>
      </c>
      <c r="I268" s="75"/>
      <c r="J268" s="71" t="str">
        <f>IF(K268="Summe",SUM($J$7:J267),IF(G268="PKW",IF(E268&gt;4,H268*F268,""),IF(G268="ÖPNV",IF(E268&lt;5,"",IF(F268&gt;19,I268,F268*H268)),IF(G268="Fahrrad",IF(E268&gt;4,H268*F268,""),IF(G268="Roller/Motorrad",IF(E268&gt;4,H268*F268,""),IF(G268="Mofa/Moped",IF(E268&gt;4,H268*F268,""),IF(G268="Fahrdienst/Taxi",I268,"")))))))</f>
        <v/>
      </c>
      <c r="K268" s="130" t="str">
        <f t="shared" si="19"/>
        <v/>
      </c>
    </row>
    <row r="269" spans="1:11" ht="16.5">
      <c r="A269" s="135" t="str">
        <f t="shared" si="16"/>
        <v/>
      </c>
      <c r="B269" s="83"/>
      <c r="C269" s="73"/>
      <c r="D269" s="73"/>
      <c r="E269" s="74"/>
      <c r="F269" s="84">
        <f t="shared" si="17"/>
        <v>0</v>
      </c>
      <c r="G269" s="73"/>
      <c r="H269" s="69" t="str">
        <f t="shared" si="18"/>
        <v/>
      </c>
      <c r="I269" s="75"/>
      <c r="J269" s="71" t="str">
        <f>IF(K269="Summe",SUM($J$7:J268),IF(G269="PKW",IF(E269&gt;4,H269*F269,""),IF(G269="ÖPNV",IF(E269&lt;5,"",IF(F269&gt;19,I269,F269*H269)),IF(G269="Fahrrad",IF(E269&gt;4,H269*F269,""),IF(G269="Roller/Motorrad",IF(E269&gt;4,H269*F269,""),IF(G269="Mofa/Moped",IF(E269&gt;4,H269*F269,""),IF(G269="Fahrdienst/Taxi",I269,"")))))))</f>
        <v/>
      </c>
      <c r="K269" s="130" t="str">
        <f t="shared" si="19"/>
        <v/>
      </c>
    </row>
    <row r="270" spans="1:11" ht="16.5">
      <c r="A270" s="135" t="str">
        <f t="shared" si="16"/>
        <v/>
      </c>
      <c r="B270" s="83"/>
      <c r="C270" s="73"/>
      <c r="D270" s="73"/>
      <c r="E270" s="74"/>
      <c r="F270" s="84">
        <f t="shared" si="17"/>
        <v>0</v>
      </c>
      <c r="G270" s="73"/>
      <c r="H270" s="69" t="str">
        <f t="shared" si="18"/>
        <v/>
      </c>
      <c r="I270" s="75"/>
      <c r="J270" s="71" t="str">
        <f>IF(K270="Summe",SUM($J$7:J269),IF(G270="PKW",IF(E270&gt;4,H270*F270,""),IF(G270="ÖPNV",IF(E270&lt;5,"",IF(F270&gt;19,I270,F270*H270)),IF(G270="Fahrrad",IF(E270&gt;4,H270*F270,""),IF(G270="Roller/Motorrad",IF(E270&gt;4,H270*F270,""),IF(G270="Mofa/Moped",IF(E270&gt;4,H270*F270,""),IF(G270="Fahrdienst/Taxi",I270,"")))))))</f>
        <v/>
      </c>
      <c r="K270" s="130" t="str">
        <f t="shared" si="19"/>
        <v/>
      </c>
    </row>
    <row r="271" spans="1:11" ht="16.5">
      <c r="A271" s="135" t="str">
        <f t="shared" si="16"/>
        <v/>
      </c>
      <c r="B271" s="83"/>
      <c r="C271" s="73"/>
      <c r="D271" s="73"/>
      <c r="E271" s="74"/>
      <c r="F271" s="84">
        <f t="shared" si="17"/>
        <v>0</v>
      </c>
      <c r="G271" s="73"/>
      <c r="H271" s="69" t="str">
        <f t="shared" si="18"/>
        <v/>
      </c>
      <c r="I271" s="75"/>
      <c r="J271" s="71" t="str">
        <f>IF(K271="Summe",SUM($J$7:J270),IF(G271="PKW",IF(E271&gt;4,H271*F271,""),IF(G271="ÖPNV",IF(E271&lt;5,"",IF(F271&gt;19,I271,F271*H271)),IF(G271="Fahrrad",IF(E271&gt;4,H271*F271,""),IF(G271="Roller/Motorrad",IF(E271&gt;4,H271*F271,""),IF(G271="Mofa/Moped",IF(E271&gt;4,H271*F271,""),IF(G271="Fahrdienst/Taxi",I271,"")))))))</f>
        <v/>
      </c>
      <c r="K271" s="130" t="str">
        <f t="shared" si="19"/>
        <v/>
      </c>
    </row>
    <row r="272" spans="1:11" ht="16.5">
      <c r="A272" s="135" t="str">
        <f t="shared" si="16"/>
        <v/>
      </c>
      <c r="B272" s="83"/>
      <c r="C272" s="73"/>
      <c r="D272" s="73"/>
      <c r="E272" s="74"/>
      <c r="F272" s="84">
        <f t="shared" si="17"/>
        <v>0</v>
      </c>
      <c r="G272" s="73"/>
      <c r="H272" s="69" t="str">
        <f t="shared" si="18"/>
        <v/>
      </c>
      <c r="I272" s="75"/>
      <c r="J272" s="71" t="str">
        <f>IF(K272="Summe",SUM($J$7:J271),IF(G272="PKW",IF(E272&gt;4,H272*F272,""),IF(G272="ÖPNV",IF(E272&lt;5,"",IF(F272&gt;19,I272,F272*H272)),IF(G272="Fahrrad",IF(E272&gt;4,H272*F272,""),IF(G272="Roller/Motorrad",IF(E272&gt;4,H272*F272,""),IF(G272="Mofa/Moped",IF(E272&gt;4,H272*F272,""),IF(G272="Fahrdienst/Taxi",I272,"")))))))</f>
        <v/>
      </c>
      <c r="K272" s="130" t="str">
        <f t="shared" si="19"/>
        <v/>
      </c>
    </row>
    <row r="273" spans="1:11" ht="16.5">
      <c r="A273" s="135" t="str">
        <f t="shared" si="16"/>
        <v/>
      </c>
      <c r="B273" s="83"/>
      <c r="C273" s="73"/>
      <c r="D273" s="73"/>
      <c r="E273" s="74"/>
      <c r="F273" s="84">
        <f t="shared" si="17"/>
        <v>0</v>
      </c>
      <c r="G273" s="73"/>
      <c r="H273" s="69" t="str">
        <f t="shared" si="18"/>
        <v/>
      </c>
      <c r="I273" s="75"/>
      <c r="J273" s="71" t="str">
        <f>IF(K273="Summe",SUM($J$7:J272),IF(G273="PKW",IF(E273&gt;4,H273*F273,""),IF(G273="ÖPNV",IF(E273&lt;5,"",IF(F273&gt;19,I273,F273*H273)),IF(G273="Fahrrad",IF(E273&gt;4,H273*F273,""),IF(G273="Roller/Motorrad",IF(E273&gt;4,H273*F273,""),IF(G273="Mofa/Moped",IF(E273&gt;4,H273*F273,""),IF(G273="Fahrdienst/Taxi",I273,"")))))))</f>
        <v/>
      </c>
      <c r="K273" s="130" t="str">
        <f t="shared" si="19"/>
        <v/>
      </c>
    </row>
    <row r="274" spans="1:11" ht="16.5">
      <c r="A274" s="135" t="str">
        <f t="shared" si="16"/>
        <v/>
      </c>
      <c r="B274" s="83"/>
      <c r="C274" s="73"/>
      <c r="D274" s="73"/>
      <c r="E274" s="74"/>
      <c r="F274" s="84">
        <f t="shared" si="17"/>
        <v>0</v>
      </c>
      <c r="G274" s="73"/>
      <c r="H274" s="69" t="str">
        <f t="shared" si="18"/>
        <v/>
      </c>
      <c r="I274" s="75"/>
      <c r="J274" s="71" t="str">
        <f>IF(K274="Summe",SUM($J$7:J273),IF(G274="PKW",IF(E274&gt;4,H274*F274,""),IF(G274="ÖPNV",IF(E274&lt;5,"",IF(F274&gt;19,I274,F274*H274)),IF(G274="Fahrrad",IF(E274&gt;4,H274*F274,""),IF(G274="Roller/Motorrad",IF(E274&gt;4,H274*F274,""),IF(G274="Mofa/Moped",IF(E274&gt;4,H274*F274,""),IF(G274="Fahrdienst/Taxi",I274,"")))))))</f>
        <v/>
      </c>
      <c r="K274" s="130" t="str">
        <f t="shared" si="19"/>
        <v/>
      </c>
    </row>
    <row r="275" spans="1:11" ht="16.5">
      <c r="A275" s="135" t="str">
        <f t="shared" si="16"/>
        <v/>
      </c>
      <c r="B275" s="83"/>
      <c r="C275" s="73"/>
      <c r="D275" s="73"/>
      <c r="E275" s="74"/>
      <c r="F275" s="84">
        <f t="shared" si="17"/>
        <v>0</v>
      </c>
      <c r="G275" s="73"/>
      <c r="H275" s="69" t="str">
        <f t="shared" si="18"/>
        <v/>
      </c>
      <c r="I275" s="75"/>
      <c r="J275" s="71" t="str">
        <f>IF(K275="Summe",SUM($J$7:J274),IF(G275="PKW",IF(E275&gt;4,H275*F275,""),IF(G275="ÖPNV",IF(E275&lt;5,"",IF(F275&gt;19,I275,F275*H275)),IF(G275="Fahrrad",IF(E275&gt;4,H275*F275,""),IF(G275="Roller/Motorrad",IF(E275&gt;4,H275*F275,""),IF(G275="Mofa/Moped",IF(E275&gt;4,H275*F275,""),IF(G275="Fahrdienst/Taxi",I275,"")))))))</f>
        <v/>
      </c>
      <c r="K275" s="130" t="str">
        <f t="shared" si="19"/>
        <v/>
      </c>
    </row>
    <row r="276" spans="1:11" ht="16.5">
      <c r="A276" s="135" t="str">
        <f t="shared" si="16"/>
        <v/>
      </c>
      <c r="B276" s="83"/>
      <c r="C276" s="73"/>
      <c r="D276" s="73"/>
      <c r="E276" s="74"/>
      <c r="F276" s="84">
        <f t="shared" si="17"/>
        <v>0</v>
      </c>
      <c r="G276" s="73"/>
      <c r="H276" s="69" t="str">
        <f t="shared" si="18"/>
        <v/>
      </c>
      <c r="I276" s="75"/>
      <c r="J276" s="71" t="str">
        <f>IF(K276="Summe",SUM($J$7:J275),IF(G276="PKW",IF(E276&gt;4,H276*F276,""),IF(G276="ÖPNV",IF(E276&lt;5,"",IF(F276&gt;19,I276,F276*H276)),IF(G276="Fahrrad",IF(E276&gt;4,H276*F276,""),IF(G276="Roller/Motorrad",IF(E276&gt;4,H276*F276,""),IF(G276="Mofa/Moped",IF(E276&gt;4,H276*F276,""),IF(G276="Fahrdienst/Taxi",I276,"")))))))</f>
        <v/>
      </c>
      <c r="K276" s="130" t="str">
        <f t="shared" si="19"/>
        <v/>
      </c>
    </row>
    <row r="277" spans="1:11" ht="16.5">
      <c r="A277" s="135" t="str">
        <f t="shared" si="16"/>
        <v/>
      </c>
      <c r="B277" s="83"/>
      <c r="C277" s="73"/>
      <c r="D277" s="73"/>
      <c r="E277" s="74"/>
      <c r="F277" s="84">
        <f t="shared" si="17"/>
        <v>0</v>
      </c>
      <c r="G277" s="73"/>
      <c r="H277" s="69" t="str">
        <f t="shared" si="18"/>
        <v/>
      </c>
      <c r="I277" s="75"/>
      <c r="J277" s="71" t="str">
        <f>IF(K277="Summe",SUM($J$7:J276),IF(G277="PKW",IF(E277&gt;4,H277*F277,""),IF(G277="ÖPNV",IF(E277&lt;5,"",IF(F277&gt;19,I277,F277*H277)),IF(G277="Fahrrad",IF(E277&gt;4,H277*F277,""),IF(G277="Roller/Motorrad",IF(E277&gt;4,H277*F277,""),IF(G277="Mofa/Moped",IF(E277&gt;4,H277*F277,""),IF(G277="Fahrdienst/Taxi",I277,"")))))))</f>
        <v/>
      </c>
      <c r="K277" s="130" t="str">
        <f t="shared" si="19"/>
        <v/>
      </c>
    </row>
    <row r="278" spans="1:11" ht="16.5">
      <c r="A278" s="135" t="str">
        <f t="shared" si="16"/>
        <v/>
      </c>
      <c r="B278" s="83"/>
      <c r="C278" s="73"/>
      <c r="D278" s="73"/>
      <c r="E278" s="74"/>
      <c r="F278" s="84">
        <f t="shared" si="17"/>
        <v>0</v>
      </c>
      <c r="G278" s="73"/>
      <c r="H278" s="69" t="str">
        <f t="shared" si="18"/>
        <v/>
      </c>
      <c r="I278" s="75"/>
      <c r="J278" s="71" t="str">
        <f>IF(K278="Summe",SUM($J$7:J277),IF(G278="PKW",IF(E278&gt;4,H278*F278,""),IF(G278="ÖPNV",IF(E278&lt;5,"",IF(F278&gt;19,I278,F278*H278)),IF(G278="Fahrrad",IF(E278&gt;4,H278*F278,""),IF(G278="Roller/Motorrad",IF(E278&gt;4,H278*F278,""),IF(G278="Mofa/Moped",IF(E278&gt;4,H278*F278,""),IF(G278="Fahrdienst/Taxi",I278,"")))))))</f>
        <v/>
      </c>
      <c r="K278" s="130" t="str">
        <f t="shared" si="19"/>
        <v/>
      </c>
    </row>
    <row r="279" spans="1:11" ht="16.5">
      <c r="A279" s="135" t="str">
        <f t="shared" si="16"/>
        <v/>
      </c>
      <c r="B279" s="83"/>
      <c r="C279" s="73"/>
      <c r="D279" s="73"/>
      <c r="E279" s="74"/>
      <c r="F279" s="84">
        <f t="shared" si="17"/>
        <v>0</v>
      </c>
      <c r="G279" s="73"/>
      <c r="H279" s="69" t="str">
        <f t="shared" si="18"/>
        <v/>
      </c>
      <c r="I279" s="75"/>
      <c r="J279" s="71" t="str">
        <f>IF(K279="Summe",SUM($J$7:J278),IF(G279="PKW",IF(E279&gt;4,H279*F279,""),IF(G279="ÖPNV",IF(E279&lt;5,"",IF(F279&gt;19,I279,F279*H279)),IF(G279="Fahrrad",IF(E279&gt;4,H279*F279,""),IF(G279="Roller/Motorrad",IF(E279&gt;4,H279*F279,""),IF(G279="Mofa/Moped",IF(E279&gt;4,H279*F279,""),IF(G279="Fahrdienst/Taxi",I279,"")))))))</f>
        <v/>
      </c>
      <c r="K279" s="130" t="str">
        <f t="shared" si="19"/>
        <v/>
      </c>
    </row>
    <row r="280" spans="1:11" ht="16.5">
      <c r="A280" s="135" t="str">
        <f t="shared" si="16"/>
        <v/>
      </c>
      <c r="B280" s="83"/>
      <c r="C280" s="73"/>
      <c r="D280" s="73"/>
      <c r="E280" s="74"/>
      <c r="F280" s="84">
        <f t="shared" si="17"/>
        <v>0</v>
      </c>
      <c r="G280" s="73"/>
      <c r="H280" s="69" t="str">
        <f t="shared" si="18"/>
        <v/>
      </c>
      <c r="I280" s="75"/>
      <c r="J280" s="71" t="str">
        <f>IF(K280="Summe",SUM($J$7:J279),IF(G280="PKW",IF(E280&gt;4,H280*F280,""),IF(G280="ÖPNV",IF(E280&lt;5,"",IF(F280&gt;19,I280,F280*H280)),IF(G280="Fahrrad",IF(E280&gt;4,H280*F280,""),IF(G280="Roller/Motorrad",IF(E280&gt;4,H280*F280,""),IF(G280="Mofa/Moped",IF(E280&gt;4,H280*F280,""),IF(G280="Fahrdienst/Taxi",I280,"")))))))</f>
        <v/>
      </c>
      <c r="K280" s="130" t="str">
        <f t="shared" si="19"/>
        <v/>
      </c>
    </row>
    <row r="281" spans="1:11" ht="16.5">
      <c r="A281" s="135" t="str">
        <f t="shared" si="16"/>
        <v/>
      </c>
      <c r="B281" s="83"/>
      <c r="C281" s="73"/>
      <c r="D281" s="73"/>
      <c r="E281" s="74"/>
      <c r="F281" s="84">
        <f t="shared" si="17"/>
        <v>0</v>
      </c>
      <c r="G281" s="73"/>
      <c r="H281" s="69" t="str">
        <f t="shared" si="18"/>
        <v/>
      </c>
      <c r="I281" s="75"/>
      <c r="J281" s="71" t="str">
        <f>IF(K281="Summe",SUM($J$7:J280),IF(G281="PKW",IF(E281&gt;4,H281*F281,""),IF(G281="ÖPNV",IF(E281&lt;5,"",IF(F281&gt;19,I281,F281*H281)),IF(G281="Fahrrad",IF(E281&gt;4,H281*F281,""),IF(G281="Roller/Motorrad",IF(E281&gt;4,H281*F281,""),IF(G281="Mofa/Moped",IF(E281&gt;4,H281*F281,""),IF(G281="Fahrdienst/Taxi",I281,"")))))))</f>
        <v/>
      </c>
      <c r="K281" s="130" t="str">
        <f t="shared" si="19"/>
        <v/>
      </c>
    </row>
    <row r="282" spans="1:11" ht="16.5">
      <c r="A282" s="135" t="str">
        <f t="shared" si="16"/>
        <v/>
      </c>
      <c r="B282" s="83"/>
      <c r="C282" s="73"/>
      <c r="D282" s="73"/>
      <c r="E282" s="74"/>
      <c r="F282" s="84">
        <f t="shared" si="17"/>
        <v>0</v>
      </c>
      <c r="G282" s="73"/>
      <c r="H282" s="69" t="str">
        <f t="shared" si="18"/>
        <v/>
      </c>
      <c r="I282" s="75"/>
      <c r="J282" s="71" t="str">
        <f>IF(K282="Summe",SUM($J$7:J281),IF(G282="PKW",IF(E282&gt;4,H282*F282,""),IF(G282="ÖPNV",IF(E282&lt;5,"",IF(F282&gt;19,I282,F282*H282)),IF(G282="Fahrrad",IF(E282&gt;4,H282*F282,""),IF(G282="Roller/Motorrad",IF(E282&gt;4,H282*F282,""),IF(G282="Mofa/Moped",IF(E282&gt;4,H282*F282,""),IF(G282="Fahrdienst/Taxi",I282,"")))))))</f>
        <v/>
      </c>
      <c r="K282" s="130" t="str">
        <f t="shared" si="19"/>
        <v/>
      </c>
    </row>
    <row r="283" spans="1:11" ht="16.5">
      <c r="A283" s="135" t="str">
        <f t="shared" si="16"/>
        <v/>
      </c>
      <c r="B283" s="83"/>
      <c r="C283" s="73"/>
      <c r="D283" s="73"/>
      <c r="E283" s="74"/>
      <c r="F283" s="84">
        <f t="shared" si="17"/>
        <v>0</v>
      </c>
      <c r="G283" s="73"/>
      <c r="H283" s="69" t="str">
        <f t="shared" si="18"/>
        <v/>
      </c>
      <c r="I283" s="75"/>
      <c r="J283" s="71" t="str">
        <f>IF(K283="Summe",SUM($J$7:J282),IF(G283="PKW",IF(E283&gt;4,H283*F283,""),IF(G283="ÖPNV",IF(E283&lt;5,"",IF(F283&gt;19,I283,F283*H283)),IF(G283="Fahrrad",IF(E283&gt;4,H283*F283,""),IF(G283="Roller/Motorrad",IF(E283&gt;4,H283*F283,""),IF(G283="Mofa/Moped",IF(E283&gt;4,H283*F283,""),IF(G283="Fahrdienst/Taxi",I283,"")))))))</f>
        <v/>
      </c>
      <c r="K283" s="130" t="str">
        <f t="shared" si="19"/>
        <v/>
      </c>
    </row>
    <row r="284" spans="1:11" ht="16.5">
      <c r="A284" s="135" t="str">
        <f t="shared" si="16"/>
        <v/>
      </c>
      <c r="B284" s="83"/>
      <c r="C284" s="73"/>
      <c r="D284" s="73"/>
      <c r="E284" s="74"/>
      <c r="F284" s="84">
        <f t="shared" si="17"/>
        <v>0</v>
      </c>
      <c r="G284" s="73"/>
      <c r="H284" s="69" t="str">
        <f t="shared" si="18"/>
        <v/>
      </c>
      <c r="I284" s="75"/>
      <c r="J284" s="71" t="str">
        <f>IF(K284="Summe",SUM($J$7:J283),IF(G284="PKW",IF(E284&gt;4,H284*F284,""),IF(G284="ÖPNV",IF(E284&lt;5,"",IF(F284&gt;19,I284,F284*H284)),IF(G284="Fahrrad",IF(E284&gt;4,H284*F284,""),IF(G284="Roller/Motorrad",IF(E284&gt;4,H284*F284,""),IF(G284="Mofa/Moped",IF(E284&gt;4,H284*F284,""),IF(G284="Fahrdienst/Taxi",I284,"")))))))</f>
        <v/>
      </c>
      <c r="K284" s="130" t="str">
        <f t="shared" si="19"/>
        <v/>
      </c>
    </row>
    <row r="285" spans="1:11" ht="16.5">
      <c r="A285" s="135" t="str">
        <f t="shared" si="16"/>
        <v/>
      </c>
      <c r="B285" s="83"/>
      <c r="C285" s="73"/>
      <c r="D285" s="73"/>
      <c r="E285" s="74"/>
      <c r="F285" s="84">
        <f t="shared" si="17"/>
        <v>0</v>
      </c>
      <c r="G285" s="73"/>
      <c r="H285" s="69" t="str">
        <f t="shared" si="18"/>
        <v/>
      </c>
      <c r="I285" s="75"/>
      <c r="J285" s="71" t="str">
        <f>IF(K285="Summe",SUM($J$7:J284),IF(G285="PKW",IF(E285&gt;4,H285*F285,""),IF(G285="ÖPNV",IF(E285&lt;5,"",IF(F285&gt;19,I285,F285*H285)),IF(G285="Fahrrad",IF(E285&gt;4,H285*F285,""),IF(G285="Roller/Motorrad",IF(E285&gt;4,H285*F285,""),IF(G285="Mofa/Moped",IF(E285&gt;4,H285*F285,""),IF(G285="Fahrdienst/Taxi",I285,"")))))))</f>
        <v/>
      </c>
      <c r="K285" s="130" t="str">
        <f t="shared" si="19"/>
        <v/>
      </c>
    </row>
    <row r="286" spans="1:11" ht="16.5">
      <c r="A286" s="135" t="str">
        <f t="shared" si="16"/>
        <v/>
      </c>
      <c r="B286" s="83"/>
      <c r="C286" s="73"/>
      <c r="D286" s="73"/>
      <c r="E286" s="74"/>
      <c r="F286" s="84">
        <f t="shared" si="17"/>
        <v>0</v>
      </c>
      <c r="G286" s="73"/>
      <c r="H286" s="69" t="str">
        <f t="shared" si="18"/>
        <v/>
      </c>
      <c r="I286" s="75"/>
      <c r="J286" s="71" t="str">
        <f>IF(K286="Summe",SUM($J$7:J285),IF(G286="PKW",IF(E286&gt;4,H286*F286,""),IF(G286="ÖPNV",IF(E286&lt;5,"",IF(F286&gt;19,I286,F286*H286)),IF(G286="Fahrrad",IF(E286&gt;4,H286*F286,""),IF(G286="Roller/Motorrad",IF(E286&gt;4,H286*F286,""),IF(G286="Mofa/Moped",IF(E286&gt;4,H286*F286,""),IF(G286="Fahrdienst/Taxi",I286,"")))))))</f>
        <v/>
      </c>
      <c r="K286" s="130" t="str">
        <f t="shared" si="19"/>
        <v/>
      </c>
    </row>
    <row r="287" spans="1:11" ht="16.5">
      <c r="A287" s="135" t="str">
        <f t="shared" si="16"/>
        <v/>
      </c>
      <c r="B287" s="83"/>
      <c r="C287" s="73"/>
      <c r="D287" s="73"/>
      <c r="E287" s="74"/>
      <c r="F287" s="84">
        <f t="shared" si="17"/>
        <v>0</v>
      </c>
      <c r="G287" s="73"/>
      <c r="H287" s="69" t="str">
        <f t="shared" si="18"/>
        <v/>
      </c>
      <c r="I287" s="75"/>
      <c r="J287" s="71" t="str">
        <f>IF(K287="Summe",SUM($J$7:J286),IF(G287="PKW",IF(E287&gt;4,H287*F287,""),IF(G287="ÖPNV",IF(E287&lt;5,"",IF(F287&gt;19,I287,F287*H287)),IF(G287="Fahrrad",IF(E287&gt;4,H287*F287,""),IF(G287="Roller/Motorrad",IF(E287&gt;4,H287*F287,""),IF(G287="Mofa/Moped",IF(E287&gt;4,H287*F287,""),IF(G287="Fahrdienst/Taxi",I287,"")))))))</f>
        <v/>
      </c>
      <c r="K287" s="130" t="str">
        <f t="shared" si="19"/>
        <v/>
      </c>
    </row>
    <row r="288" spans="1:11" ht="16.5">
      <c r="A288" s="135" t="str">
        <f t="shared" si="16"/>
        <v/>
      </c>
      <c r="B288" s="83"/>
      <c r="C288" s="73"/>
      <c r="D288" s="73"/>
      <c r="E288" s="74"/>
      <c r="F288" s="84">
        <f t="shared" si="17"/>
        <v>0</v>
      </c>
      <c r="G288" s="73"/>
      <c r="H288" s="69" t="str">
        <f t="shared" si="18"/>
        <v/>
      </c>
      <c r="I288" s="75"/>
      <c r="J288" s="71" t="str">
        <f>IF(K288="Summe",SUM($J$7:J287),IF(G288="PKW",IF(E288&gt;4,H288*F288,""),IF(G288="ÖPNV",IF(E288&lt;5,"",IF(F288&gt;19,I288,F288*H288)),IF(G288="Fahrrad",IF(E288&gt;4,H288*F288,""),IF(G288="Roller/Motorrad",IF(E288&gt;4,H288*F288,""),IF(G288="Mofa/Moped",IF(E288&gt;4,H288*F288,""),IF(G288="Fahrdienst/Taxi",I288,"")))))))</f>
        <v/>
      </c>
      <c r="K288" s="130" t="str">
        <f t="shared" si="19"/>
        <v/>
      </c>
    </row>
    <row r="289" spans="1:12" ht="16.5">
      <c r="A289" s="135" t="str">
        <f t="shared" si="16"/>
        <v/>
      </c>
      <c r="B289" s="83"/>
      <c r="C289" s="73"/>
      <c r="D289" s="73"/>
      <c r="E289" s="74"/>
      <c r="F289" s="84">
        <f t="shared" si="17"/>
        <v>0</v>
      </c>
      <c r="G289" s="73"/>
      <c r="H289" s="69" t="str">
        <f t="shared" si="18"/>
        <v/>
      </c>
      <c r="I289" s="75"/>
      <c r="J289" s="71" t="str">
        <f>IF(K289="Summe",SUM($J$7:J288),IF(G289="PKW",IF(E289&gt;4,H289*F289,""),IF(G289="ÖPNV",IF(E289&lt;5,"",IF(F289&gt;19,I289,F289*H289)),IF(G289="Fahrrad",IF(E289&gt;4,H289*F289,""),IF(G289="Roller/Motorrad",IF(E289&gt;4,H289*F289,""),IF(G289="Mofa/Moped",IF(E289&gt;4,H289*F289,""),IF(G289="Fahrdienst/Taxi",I289,"")))))))</f>
        <v/>
      </c>
      <c r="K289" s="130" t="str">
        <f t="shared" si="19"/>
        <v/>
      </c>
    </row>
    <row r="290" spans="1:12" ht="16.5">
      <c r="A290" s="135" t="str">
        <f t="shared" si="16"/>
        <v/>
      </c>
      <c r="B290" s="83"/>
      <c r="C290" s="73"/>
      <c r="D290" s="73"/>
      <c r="E290" s="74"/>
      <c r="F290" s="84">
        <f t="shared" si="17"/>
        <v>0</v>
      </c>
      <c r="G290" s="73"/>
      <c r="H290" s="69" t="str">
        <f t="shared" si="18"/>
        <v/>
      </c>
      <c r="I290" s="75"/>
      <c r="J290" s="71" t="str">
        <f>IF(K290="Summe",SUM($J$7:J289),IF(G290="PKW",IF(E290&gt;4,H290*F290,""),IF(G290="ÖPNV",IF(E290&lt;5,"",IF(F290&gt;19,I290,F290*H290)),IF(G290="Fahrrad",IF(E290&gt;4,H290*F290,""),IF(G290="Roller/Motorrad",IF(E290&gt;4,H290*F290,""),IF(G290="Mofa/Moped",IF(E290&gt;4,H290*F290,""),IF(G290="Fahrdienst/Taxi",I290,"")))))))</f>
        <v/>
      </c>
      <c r="K290" s="130" t="str">
        <f t="shared" si="19"/>
        <v/>
      </c>
    </row>
    <row r="291" spans="1:12" ht="16.5">
      <c r="A291" s="135" t="str">
        <f t="shared" si="16"/>
        <v/>
      </c>
      <c r="B291" s="83"/>
      <c r="C291" s="73"/>
      <c r="D291" s="73"/>
      <c r="E291" s="74"/>
      <c r="F291" s="84">
        <f t="shared" si="17"/>
        <v>0</v>
      </c>
      <c r="G291" s="73"/>
      <c r="H291" s="69" t="str">
        <f t="shared" si="18"/>
        <v/>
      </c>
      <c r="I291" s="75"/>
      <c r="J291" s="71" t="str">
        <f>IF(K291="Summe",SUM($J$7:J290),IF(G291="PKW",IF(E291&gt;4,H291*F291,""),IF(G291="ÖPNV",IF(E291&lt;5,"",IF(F291&gt;19,I291,F291*H291)),IF(G291="Fahrrad",IF(E291&gt;4,H291*F291,""),IF(G291="Roller/Motorrad",IF(E291&gt;4,H291*F291,""),IF(G291="Mofa/Moped",IF(E291&gt;4,H291*F291,""),IF(G291="Fahrdienst/Taxi",I291,"")))))))</f>
        <v/>
      </c>
      <c r="K291" s="130" t="str">
        <f t="shared" si="19"/>
        <v/>
      </c>
    </row>
    <row r="292" spans="1:12" ht="16.5">
      <c r="A292" s="135" t="str">
        <f t="shared" si="16"/>
        <v/>
      </c>
      <c r="B292" s="83"/>
      <c r="C292" s="73"/>
      <c r="D292" s="73"/>
      <c r="E292" s="74"/>
      <c r="F292" s="84">
        <f t="shared" si="17"/>
        <v>0</v>
      </c>
      <c r="G292" s="73"/>
      <c r="H292" s="69" t="str">
        <f t="shared" si="18"/>
        <v/>
      </c>
      <c r="I292" s="75"/>
      <c r="J292" s="71" t="str">
        <f>IF(K292="Summe",SUM($J$7:J291),IF(G292="PKW",IF(E292&gt;4,H292*F292,""),IF(G292="ÖPNV",IF(E292&lt;5,"",IF(F292&gt;19,I292,F292*H292)),IF(G292="Fahrrad",IF(E292&gt;4,H292*F292,""),IF(G292="Roller/Motorrad",IF(E292&gt;4,H292*F292,""),IF(G292="Mofa/Moped",IF(E292&gt;4,H292*F292,""),IF(G292="Fahrdienst/Taxi",I292,"")))))))</f>
        <v/>
      </c>
      <c r="K292" s="130" t="str">
        <f t="shared" si="19"/>
        <v/>
      </c>
    </row>
    <row r="293" spans="1:12" ht="16.5">
      <c r="A293" s="135" t="str">
        <f t="shared" si="16"/>
        <v/>
      </c>
      <c r="B293" s="83"/>
      <c r="C293" s="73"/>
      <c r="D293" s="73"/>
      <c r="E293" s="74"/>
      <c r="F293" s="84">
        <f t="shared" si="17"/>
        <v>0</v>
      </c>
      <c r="G293" s="73"/>
      <c r="H293" s="69" t="str">
        <f t="shared" si="18"/>
        <v/>
      </c>
      <c r="I293" s="75"/>
      <c r="J293" s="71" t="str">
        <f>IF(K293="Summe",SUM($J$7:J292),IF(G293="PKW",IF(E293&gt;4,H293*F293,""),IF(G293="ÖPNV",IF(E293&lt;5,"",IF(F293&gt;19,I293,F293*H293)),IF(G293="Fahrrad",IF(E293&gt;4,H293*F293,""),IF(G293="Roller/Motorrad",IF(E293&gt;4,H293*F293,""),IF(G293="Mofa/Moped",IF(E293&gt;4,H293*F293,""),IF(G293="Fahrdienst/Taxi",I293,"")))))))</f>
        <v/>
      </c>
      <c r="K293" s="130" t="str">
        <f t="shared" si="19"/>
        <v/>
      </c>
    </row>
    <row r="294" spans="1:12" ht="16.5">
      <c r="A294" s="135" t="str">
        <f t="shared" si="16"/>
        <v/>
      </c>
      <c r="B294" s="83"/>
      <c r="C294" s="73"/>
      <c r="D294" s="73"/>
      <c r="E294" s="74"/>
      <c r="F294" s="84">
        <f t="shared" si="17"/>
        <v>0</v>
      </c>
      <c r="G294" s="73"/>
      <c r="H294" s="69" t="str">
        <f t="shared" si="18"/>
        <v/>
      </c>
      <c r="I294" s="75"/>
      <c r="J294" s="71" t="str">
        <f>IF(K294="Summe",SUM($J$7:J293),IF(G294="PKW",IF(E294&gt;4,H294*F294,""),IF(G294="ÖPNV",IF(E294&lt;5,"",IF(F294&gt;19,I294,F294*H294)),IF(G294="Fahrrad",IF(E294&gt;4,H294*F294,""),IF(G294="Roller/Motorrad",IF(E294&gt;4,H294*F294,""),IF(G294="Mofa/Moped",IF(E294&gt;4,H294*F294,""),IF(G294="Fahrdienst/Taxi",I294,"")))))))</f>
        <v/>
      </c>
      <c r="K294" s="130" t="str">
        <f t="shared" si="19"/>
        <v/>
      </c>
    </row>
    <row r="295" spans="1:12" ht="16.5">
      <c r="A295" s="135" t="str">
        <f t="shared" si="16"/>
        <v/>
      </c>
      <c r="B295" s="83"/>
      <c r="C295" s="73"/>
      <c r="D295" s="73"/>
      <c r="E295" s="74"/>
      <c r="F295" s="84">
        <f t="shared" si="17"/>
        <v>0</v>
      </c>
      <c r="G295" s="73"/>
      <c r="H295" s="69" t="str">
        <f t="shared" si="18"/>
        <v/>
      </c>
      <c r="I295" s="75"/>
      <c r="J295" s="71" t="str">
        <f>IF(K295="Summe",SUM($J$7:J294),IF(G295="PKW",IF(E295&gt;4,H295*F295,""),IF(G295="ÖPNV",IF(E295&lt;5,"",IF(F295&gt;19,I295,F295*H295)),IF(G295="Fahrrad",IF(E295&gt;4,H295*F295,""),IF(G295="Roller/Motorrad",IF(E295&gt;4,H295*F295,""),IF(G295="Mofa/Moped",IF(E295&gt;4,H295*F295,""),IF(G295="Fahrdienst/Taxi",I295,"")))))))</f>
        <v/>
      </c>
      <c r="K295" s="130" t="str">
        <f t="shared" si="19"/>
        <v/>
      </c>
    </row>
    <row r="296" spans="1:12" ht="16.5">
      <c r="A296" s="135" t="str">
        <f t="shared" si="16"/>
        <v/>
      </c>
      <c r="B296" s="83"/>
      <c r="C296" s="73"/>
      <c r="D296" s="73"/>
      <c r="E296" s="74"/>
      <c r="F296" s="84">
        <f t="shared" si="17"/>
        <v>0</v>
      </c>
      <c r="G296" s="73"/>
      <c r="H296" s="69" t="str">
        <f t="shared" si="18"/>
        <v/>
      </c>
      <c r="I296" s="75"/>
      <c r="J296" s="71" t="str">
        <f>IF(K296="Summe",SUM($J$7:J295),IF(G296="PKW",IF(E296&gt;4,H296*F296,""),IF(G296="ÖPNV",IF(E296&lt;5,"",IF(F296&gt;19,I296,F296*H296)),IF(G296="Fahrrad",IF(E296&gt;4,H296*F296,""),IF(G296="Roller/Motorrad",IF(E296&gt;4,H296*F296,""),IF(G296="Mofa/Moped",IF(E296&gt;4,H296*F296,""),IF(G296="Fahrdienst/Taxi",I296,"")))))))</f>
        <v/>
      </c>
      <c r="K296" s="130" t="str">
        <f t="shared" si="19"/>
        <v/>
      </c>
    </row>
    <row r="297" spans="1:12" ht="16.5">
      <c r="A297" s="135" t="str">
        <f t="shared" si="16"/>
        <v/>
      </c>
      <c r="B297" s="83"/>
      <c r="C297" s="73"/>
      <c r="D297" s="73"/>
      <c r="E297" s="74"/>
      <c r="F297" s="84">
        <f t="shared" si="17"/>
        <v>0</v>
      </c>
      <c r="G297" s="73"/>
      <c r="H297" s="69" t="str">
        <f t="shared" si="18"/>
        <v/>
      </c>
      <c r="I297" s="75"/>
      <c r="J297" s="71" t="str">
        <f>IF(K297="Summe",SUM($J$7:J296),IF(G297="PKW",IF(E297&gt;4,H297*F297,""),IF(G297="ÖPNV",IF(E297&lt;5,"",IF(F297&gt;19,I297,F297*H297)),IF(G297="Fahrrad",IF(E297&gt;4,H297*F297,""),IF(G297="Roller/Motorrad",IF(E297&gt;4,H297*F297,""),IF(G297="Mofa/Moped",IF(E297&gt;4,H297*F297,""),IF(G297="Fahrdienst/Taxi",I297,"")))))))</f>
        <v/>
      </c>
      <c r="K297" s="130" t="str">
        <f t="shared" si="19"/>
        <v/>
      </c>
    </row>
    <row r="298" spans="1:12" ht="16.5">
      <c r="A298" s="135" t="str">
        <f t="shared" si="16"/>
        <v/>
      </c>
      <c r="B298" s="83"/>
      <c r="C298" s="73"/>
      <c r="D298" s="73"/>
      <c r="E298" s="74"/>
      <c r="F298" s="84">
        <f t="shared" si="17"/>
        <v>0</v>
      </c>
      <c r="G298" s="73"/>
      <c r="H298" s="69" t="str">
        <f t="shared" si="18"/>
        <v/>
      </c>
      <c r="I298" s="75"/>
      <c r="J298" s="71" t="str">
        <f>IF(K298="Summe",SUM($J$7:J297),IF(G298="PKW",IF(E298&gt;4,H298*F298,""),IF(G298="ÖPNV",IF(E298&lt;5,"",IF(F298&gt;19,I298,F298*H298)),IF(G298="Fahrrad",IF(E298&gt;4,H298*F298,""),IF(G298="Roller/Motorrad",IF(E298&gt;4,H298*F298,""),IF(G298="Mofa/Moped",IF(E298&gt;4,H298*F298,""),IF(G298="Fahrdienst/Taxi",I298,"")))))))</f>
        <v/>
      </c>
      <c r="K298" s="130" t="str">
        <f t="shared" si="19"/>
        <v/>
      </c>
    </row>
    <row r="299" spans="1:12" ht="16.5">
      <c r="A299" s="135" t="str">
        <f t="shared" si="16"/>
        <v/>
      </c>
      <c r="B299" s="83"/>
      <c r="C299" s="73"/>
      <c r="D299" s="73"/>
      <c r="E299" s="74"/>
      <c r="F299" s="84">
        <f t="shared" si="17"/>
        <v>0</v>
      </c>
      <c r="G299" s="73"/>
      <c r="H299" s="69" t="str">
        <f t="shared" si="18"/>
        <v/>
      </c>
      <c r="I299" s="75"/>
      <c r="J299" s="71" t="str">
        <f>IF(K299="Summe",SUM($J$7:J298),IF(G299="PKW",IF(E299&gt;4,H299*F299,""),IF(G299="ÖPNV",IF(E299&lt;5,"",IF(F299&gt;19,I299,F299*H299)),IF(G299="Fahrrad",IF(E299&gt;4,H299*F299,""),IF(G299="Roller/Motorrad",IF(E299&gt;4,H299*F299,""),IF(G299="Mofa/Moped",IF(E299&gt;4,H299*F299,""),IF(G299="Fahrdienst/Taxi",I299,"")))))))</f>
        <v/>
      </c>
      <c r="K299" s="130" t="str">
        <f t="shared" si="19"/>
        <v/>
      </c>
    </row>
    <row r="300" spans="1:12" ht="17.25" thickBot="1">
      <c r="A300" s="136" t="str">
        <f t="shared" si="16"/>
        <v/>
      </c>
      <c r="B300" s="85"/>
      <c r="C300" s="86"/>
      <c r="D300" s="86"/>
      <c r="E300" s="87"/>
      <c r="F300" s="88">
        <f t="shared" si="17"/>
        <v>0</v>
      </c>
      <c r="G300" s="86"/>
      <c r="H300" s="69" t="str">
        <f t="shared" si="18"/>
        <v/>
      </c>
      <c r="I300" s="89"/>
      <c r="J300" s="71" t="str">
        <f>IF(K300="Summe",SUM($J$7:J299),IF(G300="PKW",IF(E300&gt;4,H300*F300,""),IF(G300="ÖPNV",IF(E300&lt;5,"",IF(F300&gt;19,I300,F300*H300)),IF(G300="Fahrrad",IF(E300&gt;4,H300*F300,""),IF(G300="Roller/Motorrad",IF(E300&gt;4,H300*F300,""),IF(G300="Mofa/Moped",IF(E300&gt;4,H300*F300,""),IF(G300="Fahrdienst/Taxi",I300,"")))))))</f>
        <v/>
      </c>
      <c r="K300" s="131" t="str">
        <f t="shared" si="19"/>
        <v/>
      </c>
    </row>
    <row r="301" spans="1:12" ht="16.5">
      <c r="A301" s="59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1"/>
    </row>
    <row r="302" spans="1:12" ht="16.5">
      <c r="A302" s="59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1"/>
    </row>
    <row r="303" spans="1:1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D306" s="1"/>
      <c r="E306" s="1"/>
      <c r="F306" s="1"/>
      <c r="G306" s="1"/>
      <c r="I306" s="1"/>
      <c r="J306" s="1"/>
      <c r="K306" s="1"/>
    </row>
  </sheetData>
  <sheetProtection algorithmName="SHA-512" hashValue="EVlw3+HmfTk4gRVo8+a8Pl53CF4eqgoQL81VbH6q3dL5zrz1vEPX2f+6A1lxcLhf4n5rH8gfhT8h1deLtGRQ9Q==" saltValue="/4IroBaV9fukIdbAGmMn5g==" spinCount="100000" sheet="1" formatCells="0" formatRows="0" deleteRows="0" sort="0"/>
  <mergeCells count="1">
    <mergeCell ref="B3:D3"/>
  </mergeCells>
  <dataValidations count="6">
    <dataValidation type="decimal" allowBlank="1" showInputMessage="1" showErrorMessage="1" sqref="B7:B300">
      <formula1>1</formula1>
      <formula2>9.99999999999999E+22</formula2>
    </dataValidation>
    <dataValidation type="whole" allowBlank="1" showInputMessage="1" showErrorMessage="1" sqref="F7:F300">
      <formula1>1</formula1>
      <formula2>500</formula2>
    </dataValidation>
    <dataValidation type="date" allowBlank="1" showInputMessage="1" showErrorMessage="1" sqref="D301">
      <formula1>44562</formula1>
      <formula2>55153</formula2>
    </dataValidation>
    <dataValidation type="decimal" allowBlank="1" showInputMessage="1" showErrorMessage="1" sqref="I7:I300 H8:H300">
      <formula1>-1000</formula1>
      <formula2>10000</formula2>
    </dataValidation>
    <dataValidation type="whole" allowBlank="1" showInputMessage="1" showErrorMessage="1" sqref="E7:E300">
      <formula1>1</formula1>
      <formula2>31</formula2>
    </dataValidation>
    <dataValidation type="date" allowBlank="1" showInputMessage="1" showErrorMessage="1" sqref="A7:A300">
      <formula1>44927</formula1>
      <formula2>49674</formula2>
    </dataValidation>
  </dataValidations>
  <pageMargins left="0.7" right="0.7" top="1.0196666666666667" bottom="0.78740157499999996" header="0.3" footer="0.3"/>
  <pageSetup paperSize="9" scale="74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11
Erstellt durch M.Steinle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UI,Standard"&amp;10Bezirk Schwaben
SG 2A&amp;R&amp;"Segoe UI,Standard"&amp;10Version 15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Tabelle2!$G$4:$G$9</xm:f>
          </x14:formula1>
          <xm:sqref>G7:G300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B1" sqref="B1:I1048576"/>
    </sheetView>
  </sheetViews>
  <sheetFormatPr baseColWidth="10" defaultColWidth="11.25" defaultRowHeight="16.5"/>
  <cols>
    <col min="1" max="1" width="14.25" style="2" customWidth="1"/>
    <col min="2" max="2" width="37.75" style="58" hidden="1" customWidth="1"/>
    <col min="3" max="3" width="11.25" style="58" hidden="1" customWidth="1"/>
    <col min="4" max="4" width="13.875" style="58" hidden="1" customWidth="1"/>
    <col min="5" max="9" width="11.25" style="58" hidden="1" customWidth="1"/>
    <col min="10" max="10" width="11.25" style="58" customWidth="1"/>
    <col min="11" max="12" width="11.25" style="58"/>
    <col min="13" max="16384" width="11.25" style="2"/>
  </cols>
  <sheetData>
    <row r="1" spans="2:9" ht="17.25" thickBot="1">
      <c r="B1" s="90" t="s">
        <v>63</v>
      </c>
      <c r="C1" s="58">
        <v>15</v>
      </c>
    </row>
    <row r="2" spans="2:9" ht="17.25" thickBot="1">
      <c r="B2" s="90" t="s">
        <v>54</v>
      </c>
      <c r="C2" s="58">
        <v>30</v>
      </c>
      <c r="D2" s="58" t="s">
        <v>73</v>
      </c>
    </row>
    <row r="3" spans="2:9" ht="17.25" thickBot="1">
      <c r="B3" s="90" t="s">
        <v>56</v>
      </c>
      <c r="C3" s="58">
        <v>20</v>
      </c>
      <c r="E3" s="58" t="s">
        <v>11</v>
      </c>
    </row>
    <row r="4" spans="2:9" ht="17.25" thickBot="1">
      <c r="B4" s="90" t="s">
        <v>57</v>
      </c>
      <c r="C4" s="58">
        <v>30</v>
      </c>
      <c r="D4" s="58" t="s">
        <v>73</v>
      </c>
      <c r="E4" s="58" t="s">
        <v>12</v>
      </c>
      <c r="G4" s="58" t="s">
        <v>24</v>
      </c>
      <c r="I4" s="58" t="s">
        <v>32</v>
      </c>
    </row>
    <row r="5" spans="2:9" ht="17.25" thickBot="1">
      <c r="B5" s="90" t="s">
        <v>55</v>
      </c>
      <c r="C5" s="58">
        <v>29</v>
      </c>
      <c r="D5" s="58" t="s">
        <v>73</v>
      </c>
      <c r="E5" s="58" t="s">
        <v>13</v>
      </c>
      <c r="F5" s="58">
        <v>2025</v>
      </c>
      <c r="G5" s="58" t="s">
        <v>23</v>
      </c>
      <c r="I5" s="58" t="s">
        <v>51</v>
      </c>
    </row>
    <row r="6" spans="2:9" ht="17.25" thickBot="1">
      <c r="B6" s="91" t="s">
        <v>82</v>
      </c>
      <c r="C6" s="58">
        <v>19</v>
      </c>
      <c r="D6" s="58" t="s">
        <v>73</v>
      </c>
      <c r="E6" s="58" t="s">
        <v>14</v>
      </c>
      <c r="F6" s="58">
        <v>2026</v>
      </c>
      <c r="G6" s="58" t="s">
        <v>27</v>
      </c>
      <c r="I6" s="58" t="s">
        <v>52</v>
      </c>
    </row>
    <row r="7" spans="2:9" ht="17.25" thickBot="1">
      <c r="B7" s="91" t="s">
        <v>81</v>
      </c>
      <c r="C7" s="58">
        <v>16</v>
      </c>
      <c r="D7" s="58" t="s">
        <v>73</v>
      </c>
      <c r="E7" s="58" t="s">
        <v>15</v>
      </c>
      <c r="F7" s="58">
        <v>2027</v>
      </c>
      <c r="G7" s="58" t="s">
        <v>91</v>
      </c>
      <c r="I7" s="58" t="s">
        <v>53</v>
      </c>
    </row>
    <row r="8" spans="2:9" ht="17.25" thickBot="1">
      <c r="B8" s="92" t="s">
        <v>60</v>
      </c>
      <c r="C8" s="58">
        <v>15</v>
      </c>
      <c r="E8" s="58" t="s">
        <v>16</v>
      </c>
      <c r="F8" s="58">
        <v>2028</v>
      </c>
      <c r="G8" s="58" t="s">
        <v>25</v>
      </c>
    </row>
    <row r="9" spans="2:9" ht="17.25" thickBot="1">
      <c r="B9" s="91" t="s">
        <v>61</v>
      </c>
      <c r="C9" s="58">
        <v>17</v>
      </c>
      <c r="D9" s="58" t="s">
        <v>73</v>
      </c>
      <c r="E9" s="58" t="s">
        <v>17</v>
      </c>
      <c r="F9" s="58">
        <v>2029</v>
      </c>
      <c r="G9" s="58" t="s">
        <v>26</v>
      </c>
    </row>
    <row r="10" spans="2:9" ht="17.25" thickBot="1">
      <c r="B10" s="91" t="s">
        <v>66</v>
      </c>
      <c r="C10" s="58">
        <v>16</v>
      </c>
      <c r="E10" s="58" t="s">
        <v>18</v>
      </c>
      <c r="F10" s="58">
        <v>2030</v>
      </c>
    </row>
    <row r="11" spans="2:9" ht="17.25" thickBot="1">
      <c r="B11" s="92" t="s">
        <v>67</v>
      </c>
      <c r="C11" s="58">
        <v>20</v>
      </c>
      <c r="D11" s="58" t="s">
        <v>73</v>
      </c>
      <c r="E11" s="58" t="s">
        <v>19</v>
      </c>
    </row>
    <row r="12" spans="2:9" ht="17.25" thickBot="1">
      <c r="B12" s="92" t="s">
        <v>75</v>
      </c>
      <c r="C12" s="58">
        <v>27</v>
      </c>
      <c r="D12" s="58" t="s">
        <v>73</v>
      </c>
      <c r="E12" s="58" t="s">
        <v>20</v>
      </c>
    </row>
    <row r="13" spans="2:9" ht="17.25" thickBot="1">
      <c r="B13" s="92" t="s">
        <v>58</v>
      </c>
      <c r="C13" s="58">
        <v>28</v>
      </c>
      <c r="E13" s="58" t="s">
        <v>21</v>
      </c>
    </row>
    <row r="14" spans="2:9" ht="17.25" thickBot="1">
      <c r="B14" s="92" t="s">
        <v>68</v>
      </c>
      <c r="C14" s="58">
        <v>29</v>
      </c>
      <c r="D14" s="58" t="s">
        <v>73</v>
      </c>
      <c r="E14" s="58" t="s">
        <v>22</v>
      </c>
    </row>
    <row r="15" spans="2:9" ht="17.25" thickBot="1">
      <c r="B15" s="91" t="s">
        <v>59</v>
      </c>
      <c r="C15" s="58">
        <v>14</v>
      </c>
      <c r="D15" s="58" t="s">
        <v>73</v>
      </c>
    </row>
    <row r="16" spans="2:9" ht="17.25" thickBot="1">
      <c r="B16" s="92" t="s">
        <v>77</v>
      </c>
      <c r="C16" s="58">
        <v>16</v>
      </c>
    </row>
    <row r="17" spans="2:4" ht="17.25" thickBot="1">
      <c r="B17" s="90" t="s">
        <v>64</v>
      </c>
      <c r="C17" s="58">
        <v>13</v>
      </c>
    </row>
    <row r="18" spans="2:4" ht="17.25" thickBot="1">
      <c r="B18" s="92" t="s">
        <v>94</v>
      </c>
      <c r="C18" s="58" t="s">
        <v>93</v>
      </c>
      <c r="D18" s="58" t="s">
        <v>73</v>
      </c>
    </row>
    <row r="19" spans="2:4" ht="17.25" thickBot="1">
      <c r="B19" s="90" t="s">
        <v>65</v>
      </c>
      <c r="C19" s="58">
        <v>15</v>
      </c>
    </row>
    <row r="20" spans="2:4" ht="17.25" thickBot="1">
      <c r="B20" s="92" t="s">
        <v>76</v>
      </c>
      <c r="C20" s="58">
        <v>16</v>
      </c>
      <c r="D20" s="58" t="s">
        <v>73</v>
      </c>
    </row>
    <row r="21" spans="2:4" ht="17.25" thickBot="1">
      <c r="B21" s="91" t="s">
        <v>74</v>
      </c>
      <c r="C21" s="58" t="s">
        <v>87</v>
      </c>
      <c r="D21" s="58" t="s">
        <v>73</v>
      </c>
    </row>
    <row r="22" spans="2:4" ht="17.25" thickBot="1">
      <c r="B22" s="91" t="s">
        <v>95</v>
      </c>
      <c r="C22" s="58">
        <v>17</v>
      </c>
      <c r="D22" s="58" t="s">
        <v>73</v>
      </c>
    </row>
    <row r="23" spans="2:4" ht="17.25" thickBot="1">
      <c r="B23" s="90" t="s">
        <v>96</v>
      </c>
      <c r="C23" s="58">
        <v>15</v>
      </c>
    </row>
    <row r="24" spans="2:4" ht="17.25" thickBot="1">
      <c r="B24" s="90" t="s">
        <v>62</v>
      </c>
      <c r="C24" s="58">
        <v>13</v>
      </c>
    </row>
    <row r="25" spans="2:4">
      <c r="B25" s="58" t="s">
        <v>70</v>
      </c>
      <c r="C25" s="58" t="s">
        <v>69</v>
      </c>
    </row>
  </sheetData>
  <sheetProtection algorithmName="SHA-512" hashValue="ZuL0Z5tk68JN+kyXbhPYFoYf6IRawnAieFEbPTV0Chxh0yI5S2Ra1RrKx/4cPiB/UtM+IIohGcrjJkux7F+Htw==" saltValue="Hnlqub165QMUCrCaHcmQP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Abrechnung</vt:lpstr>
      <vt:lpstr>I. Anlage Fahrtkostenabr.</vt:lpstr>
      <vt:lpstr>II. Anlage Fahrtkostenabr.</vt:lpstr>
      <vt:lpstr>III. Anlage Fahrtkostenabr.</vt:lpstr>
      <vt:lpstr>Nachberechnung Anlage Fahrtk.</vt:lpstr>
      <vt:lpstr>Tabelle2</vt:lpstr>
      <vt:lpstr>Abrechnung!Druckbereich</vt:lpstr>
      <vt:lpstr>'Nachberechnung Anlage Fahrtk.'!Druckbereich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stei2184</dc:creator>
  <cp:lastModifiedBy>nueb2184</cp:lastModifiedBy>
  <cp:lastPrinted>2023-09-05T07:21:31Z</cp:lastPrinted>
  <dcterms:created xsi:type="dcterms:W3CDTF">2022-06-10T10:04:16Z</dcterms:created>
  <dcterms:modified xsi:type="dcterms:W3CDTF">2025-01-09T09:31:16Z</dcterms:modified>
</cp:coreProperties>
</file>